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LANDISK-31E3F9\Share\庶務課Data\庶務課データ\各種調査,救急勤務医（日報＆申請）\県市町村課（~H25.3市町村振興課）\経営比較分析表の分析等（病院事業）\R2経営比較分析表の分析等（病院事業）（R4.1.25締切）\"/>
    </mc:Choice>
  </mc:AlternateContent>
  <xr:revisionPtr revIDLastSave="0" documentId="13_ncr:1_{406D3EDC-8036-4ACE-86CA-425D796C0915}" xr6:coauthVersionLast="47" xr6:coauthVersionMax="47" xr10:uidLastSave="{00000000-0000-0000-0000-000000000000}"/>
  <workbookProtection workbookAlgorithmName="SHA-512" workbookHashValue="UsXKIsbc6GYc9E0qxHoxQTF0RQIc+hmYQXvPXHQqmOzp7ISVqIMuO0yayzIfzEQ/Ss2p1HyS36NP5W8DqCGJTQ==" workbookSaltValue="Kj61Fdmg2q8hyAtZdm1BVg==" workbookSpinCount="100000" lockStructure="1"/>
  <bookViews>
    <workbookView xWindow="9360" yWindow="315" windowWidth="27360" windowHeight="150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MH78" i="4" l="1"/>
  <c r="FL54" i="4"/>
  <c r="FL32" i="4"/>
  <c r="HM78" i="4"/>
  <c r="CS78" i="4"/>
  <c r="BX54" i="4"/>
  <c r="BX32" i="4"/>
  <c r="MN54" i="4"/>
  <c r="MN32" i="4"/>
  <c r="IZ54" i="4"/>
  <c r="IZ32" i="4"/>
  <c r="C11" i="5"/>
  <c r="D11" i="5"/>
  <c r="E11" i="5"/>
  <c r="B11" i="5"/>
  <c r="DS54" i="4" l="1"/>
  <c r="AE32" i="4"/>
  <c r="AN78" i="4"/>
  <c r="AE54" i="4"/>
  <c r="KU54" i="4"/>
  <c r="KU32" i="4"/>
  <c r="KC78" i="4"/>
  <c r="HG54" i="4"/>
  <c r="HG32" i="4"/>
  <c r="FH78" i="4"/>
  <c r="DS32" i="4"/>
  <c r="GR32" i="4"/>
  <c r="U78" i="4"/>
  <c r="P54" i="4"/>
  <c r="KF54" i="4"/>
  <c r="KF32" i="4"/>
  <c r="JJ78" i="4"/>
  <c r="GR54" i="4"/>
  <c r="EO78" i="4"/>
  <c r="DD54" i="4"/>
  <c r="DD32" i="4"/>
  <c r="P32" i="4"/>
  <c r="LO78" i="4"/>
  <c r="IK54" i="4"/>
  <c r="GT78" i="4"/>
  <c r="EW54" i="4"/>
  <c r="EW32" i="4"/>
  <c r="BZ78" i="4"/>
  <c r="BI54" i="4"/>
  <c r="BI32" i="4"/>
  <c r="LY54" i="4"/>
  <c r="LY32" i="4"/>
  <c r="IK32" i="4"/>
  <c r="AT32" i="4"/>
  <c r="LJ32" i="4"/>
  <c r="KV78" i="4"/>
  <c r="HV54" i="4"/>
  <c r="HV32" i="4"/>
  <c r="GA78" i="4"/>
  <c r="EH54" i="4"/>
  <c r="EH32" i="4"/>
  <c r="BG78" i="4"/>
  <c r="AT54" i="4"/>
  <c r="LJ54" i="4"/>
</calcChain>
</file>

<file path=xl/sharedStrings.xml><?xml version="1.0" encoding="utf-8"?>
<sst xmlns="http://schemas.openxmlformats.org/spreadsheetml/2006/main" count="327" uniqueCount="181">
  <si>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</si>
  <si>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</si>
  <si>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</si>
  <si>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</si>
  <si>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</si>
  <si>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</si>
  <si>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</si>
  <si>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</si>
  <si>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</si>
  <si>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</si>
  <si>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</si>
  <si>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</si>
  <si>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</si>
  <si>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</si>
  <si>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</si>
  <si>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</si>
  <si>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</si>
  <si>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</si>
  <si>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</si>
  <si>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</si>
  <si>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</si>
  <si>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</si>
  <si>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</si>
  <si>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</si>
  <si>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</si>
  <si>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</si>
  <si>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</si>
  <si>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</si>
  <si>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</si>
  <si>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</si>
  <si>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</si>
  <si>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</si>
  <si>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</si>
  <si>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</si>
  <si>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</si>
  <si>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</si>
  <si>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</si>
  <si>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</si>
  <si>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</si>
  <si>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</si>
  <si>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</si>
  <si>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</si>
  <si>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</si>
  <si>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</si>
  <si>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</si>
  <si>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</si>
  <si>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</si>
  <si>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</si>
  <si>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</si>
  <si>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</si>
  <si>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</si>
  <si>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</si>
  <si>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</si>
  <si>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</si>
  <si>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</si>
  <si>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</si>
  <si>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</si>
  <si>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</si>
  <si>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</si>
  <si>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</si>
  <si>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</si>
  <si>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</si>
  <si>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</si>
  <si>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</si>
  <si>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</si>
  <si>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</si>
  <si>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</si>
  <si>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</si>
  <si>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</si>
  <si>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</si>
  <si>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</si>
  <si>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</si>
  <si>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</si>
  <si>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</si>
  <si>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</si>
  <si>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</si>
  <si>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</si>
  <si>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</si>
  <si>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</si>
  <si>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</si>
  <si>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</si>
  <si>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</si>
  <si>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</si>
  <si>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</si>
  <si>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</si>
  <si>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</si>
  <si>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</si>
  <si>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</si>
  <si>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</si>
  <si>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</si>
  <si>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</si>
  <si>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</si>
  <si>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</si>
  <si>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</si>
  <si>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</si>
  <si>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</si>
  <si>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</si>
  <si>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</si>
  <si>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</si>
  <si>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</si>
  <si>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</si>
  <si>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</si>
  <si>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</si>
  <si>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</si>
  <si>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</si>
  <si>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</si>
  <si>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</si>
  <si>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</si>
  <si>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</si>
  <si>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</si>
  <si>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</si>
  <si>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</si>
  <si>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</si>
  <si>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</si>
  <si>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</si>
  <si>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</si>
  <si>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</si>
  <si>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</si>
  <si>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</si>
  <si>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</si>
  <si>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</si>
  <si>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</si>
  <si>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</si>
  <si>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</si>
  <si>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</si>
  <si>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</si>
  <si>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</si>
  <si>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</si>
  <si>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</si>
  <si>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</si>
  <si>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</si>
  <si>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</si>
  <si>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</si>
  <si>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</si>
  <si>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</si>
  <si>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</si>
  <si>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</si>
  <si>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</si>
  <si>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</si>
  <si>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</si>
  <si>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</si>
  <si>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</si>
  <si>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</si>
  <si>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</si>
  <si>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</si>
  <si>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</si>
  <si>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</si>
  <si>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</si>
  <si>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</si>
  <si>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</si>
  <si>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</si>
  <si>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</si>
  <si>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</si>
  <si>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</si>
  <si>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</si>
  <si>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</si>
  <si>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</si>
  <si>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</si>
  <si>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</si>
  <si>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</si>
  <si>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</si>
  <si>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</si>
  <si>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</si>
  <si>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</si>
  <si>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</si>
  <si>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</si>
  <si>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</si>
  <si>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</si>
  <si>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</si>
  <si>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</si>
  <si>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</si>
  <si>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</si>
  <si>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</si>
  <si>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</si>
  <si>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</si>
  <si>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</si>
  <si>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</si>
  <si>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が4年前に比べ5.6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２年度は前年度に比べ2.2ポイントの上昇に転じた。次年度からは新たな器械備品の更新等については慎重に協議を重ね、計画的・効率的に進めていく。</t>
    <rPh sb="114" eb="116">
      <t>レイワ</t>
    </rPh>
    <rPh sb="116" eb="119">
      <t>ガンネンド</t>
    </rPh>
    <rPh sb="147" eb="149">
      <t>レイワ</t>
    </rPh>
    <rPh sb="150" eb="152">
      <t>ネンド</t>
    </rPh>
    <rPh sb="153" eb="156">
      <t>ゼンネンド</t>
    </rPh>
    <rPh sb="157" eb="158">
      <t>クラ</t>
    </rPh>
    <rPh sb="167" eb="169">
      <t>ジョウショウ</t>
    </rPh>
    <rPh sb="170" eb="171">
      <t>テン</t>
    </rPh>
    <phoneticPr fontId="5"/>
  </si>
  <si>
    <t>令和2年度は新型コロナウイルス感染症拡大により入院・外来患者数の抑制や健康管理センターの一時的な健診業務の停止という感染防止対策を講じたことにより医業収支比率が悪化した。その中でも、補助金を活用し病院敷地内に仮設診療室を設置し発熱外来及び抗原定量検査を行ったことにより地域住民への質の高い医療提供を行い、安心できる生活に寄与できた。しかし、経営については赤字が続き厳しい経営状況が続いているため、医業収益の増加に向け、常勤医師の確保により一層努力していかなければならない。また、安定的に継続して質の高い適切な医療を提供していくため、新公立病院改革プランに基づく業務運営の改善及び効率化を実施するとともに、適切な予算執行管理を行い、健全経営に努めていく必要がある。</t>
    <rPh sb="0" eb="2">
      <t>レイワ</t>
    </rPh>
    <rPh sb="3" eb="5">
      <t>ネンド</t>
    </rPh>
    <rPh sb="6" eb="8">
      <t>シンガタ</t>
    </rPh>
    <rPh sb="15" eb="18">
      <t>カンセンショウ</t>
    </rPh>
    <rPh sb="18" eb="20">
      <t>カクダイ</t>
    </rPh>
    <rPh sb="23" eb="25">
      <t>ニュウイン</t>
    </rPh>
    <rPh sb="26" eb="31">
      <t>ガイライカンジャスウ</t>
    </rPh>
    <rPh sb="32" eb="34">
      <t>ヨクセイ</t>
    </rPh>
    <rPh sb="35" eb="39">
      <t>ケンコウカンリ</t>
    </rPh>
    <rPh sb="44" eb="47">
      <t>イチジテキ</t>
    </rPh>
    <rPh sb="48" eb="50">
      <t>ケンシン</t>
    </rPh>
    <rPh sb="50" eb="52">
      <t>ギョウム</t>
    </rPh>
    <rPh sb="53" eb="55">
      <t>テイシ</t>
    </rPh>
    <rPh sb="58" eb="64">
      <t>カンセンボウシタイサク</t>
    </rPh>
    <rPh sb="65" eb="66">
      <t>コウ</t>
    </rPh>
    <rPh sb="73" eb="75">
      <t>イギョウ</t>
    </rPh>
    <rPh sb="75" eb="79">
      <t>シュウシヒリツ</t>
    </rPh>
    <rPh sb="80" eb="82">
      <t>アッカ</t>
    </rPh>
    <rPh sb="87" eb="88">
      <t>ナカ</t>
    </rPh>
    <rPh sb="91" eb="94">
      <t>ホジョキン</t>
    </rPh>
    <rPh sb="95" eb="97">
      <t>カツヨウ</t>
    </rPh>
    <rPh sb="98" eb="103">
      <t>ビョウインシキチナイ</t>
    </rPh>
    <rPh sb="104" eb="109">
      <t>カセツシンリョウシツ</t>
    </rPh>
    <rPh sb="110" eb="112">
      <t>セッチ</t>
    </rPh>
    <rPh sb="113" eb="117">
      <t>ハツネツガイライ</t>
    </rPh>
    <rPh sb="117" eb="118">
      <t>オヨ</t>
    </rPh>
    <rPh sb="119" eb="123">
      <t>コウゲンテイリョウ</t>
    </rPh>
    <rPh sb="123" eb="125">
      <t>ケンサ</t>
    </rPh>
    <rPh sb="126" eb="127">
      <t>オコナ</t>
    </rPh>
    <rPh sb="134" eb="138">
      <t>チイキジュウミン</t>
    </rPh>
    <rPh sb="140" eb="141">
      <t>シツ</t>
    </rPh>
    <rPh sb="142" eb="143">
      <t>タカ</t>
    </rPh>
    <rPh sb="144" eb="146">
      <t>イリョウ</t>
    </rPh>
    <rPh sb="146" eb="148">
      <t>テイキョウ</t>
    </rPh>
    <rPh sb="149" eb="150">
      <t>オコナ</t>
    </rPh>
    <rPh sb="152" eb="154">
      <t>アンシン</t>
    </rPh>
    <rPh sb="157" eb="159">
      <t>セイカツ</t>
    </rPh>
    <rPh sb="160" eb="162">
      <t>キヨ</t>
    </rPh>
    <rPh sb="170" eb="172">
      <t>ケイエイ</t>
    </rPh>
    <rPh sb="177" eb="179">
      <t>アカジ</t>
    </rPh>
    <rPh sb="180" eb="181">
      <t>ツヅ</t>
    </rPh>
    <rPh sb="182" eb="183">
      <t>キビ</t>
    </rPh>
    <rPh sb="190" eb="191">
      <t>ツヅ</t>
    </rPh>
    <rPh sb="198" eb="202">
      <t>イギョウシュウエキ</t>
    </rPh>
    <rPh sb="203" eb="205">
      <t>ゾウカ</t>
    </rPh>
    <rPh sb="206" eb="207">
      <t>ム</t>
    </rPh>
    <rPh sb="209" eb="213">
      <t>ジョウキンイシ</t>
    </rPh>
    <rPh sb="214" eb="216">
      <t>カクホ</t>
    </rPh>
    <rPh sb="219" eb="221">
      <t>イッソウ</t>
    </rPh>
    <rPh sb="221" eb="223">
      <t>ドリョク</t>
    </rPh>
    <phoneticPr fontId="5"/>
  </si>
  <si>
    <t>当院においては、組合構成町である七戸町・東北町の地域住民のためにも救急受入体制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rPh sb="99" eb="103">
      <t>チイキジュウミン</t>
    </rPh>
    <rPh sb="104" eb="106">
      <t>ケンコウ</t>
    </rPh>
    <rPh sb="107" eb="109">
      <t>セイカツ</t>
    </rPh>
    <rPh sb="110" eb="111">
      <t>マモ</t>
    </rPh>
    <rPh sb="112" eb="114">
      <t>ジュウヨウ</t>
    </rPh>
    <rPh sb="115" eb="117">
      <t>ヤクワリ</t>
    </rPh>
    <rPh sb="118" eb="119">
      <t>ニナ</t>
    </rPh>
    <phoneticPr fontId="5"/>
  </si>
  <si>
    <t>令和2年度は新型コロナウイルス感染症拡大により、入院・外来患者数を抑制したことにより、入院・外来患者数及び医業収益が減少したため、医業収支比率が3.4ポイント減少し、病床利用率についても7ポイント減となった。職員給与費対医業収益比率及び材料費対医業収益比率が年々上昇してることから、施設基準の算定漏れ等の見直しにより医業収益の増に努めると同時に、適正な人員配置を検討する必要がある。次年度以降も安定した医療体制を確保するための医師確保対策として、引き続き県や弘前大学等に積極的に働きかけ、健全な経営に努めていく必要がある。</t>
    <rPh sb="0" eb="2">
      <t>レイワ</t>
    </rPh>
    <rPh sb="3" eb="5">
      <t>ネンド</t>
    </rPh>
    <rPh sb="6" eb="8">
      <t>シンガタ</t>
    </rPh>
    <rPh sb="15" eb="18">
      <t>カンセンショウ</t>
    </rPh>
    <rPh sb="18" eb="20">
      <t>カクダイ</t>
    </rPh>
    <rPh sb="24" eb="26">
      <t>ニュウイン</t>
    </rPh>
    <rPh sb="27" eb="32">
      <t>ガイライカンジャスウ</t>
    </rPh>
    <rPh sb="33" eb="35">
      <t>ヨクセイ</t>
    </rPh>
    <rPh sb="43" eb="45">
      <t>ニュウイン</t>
    </rPh>
    <rPh sb="46" eb="48">
      <t>ガイライ</t>
    </rPh>
    <rPh sb="48" eb="51">
      <t>カンジャスウ</t>
    </rPh>
    <rPh sb="51" eb="52">
      <t>オヨ</t>
    </rPh>
    <rPh sb="53" eb="57">
      <t>イギョウシュウエキ</t>
    </rPh>
    <rPh sb="58" eb="60">
      <t>ゲンショウ</t>
    </rPh>
    <rPh sb="65" eb="71">
      <t>イギョウシュウシヒリツ</t>
    </rPh>
    <rPh sb="79" eb="81">
      <t>ゲンショウ</t>
    </rPh>
    <rPh sb="83" eb="88">
      <t>ビョウショウリヨウリツ</t>
    </rPh>
    <rPh sb="104" eb="109">
      <t>ショクインキュウヨヒ</t>
    </rPh>
    <rPh sb="109" eb="110">
      <t>タイ</t>
    </rPh>
    <rPh sb="110" eb="116">
      <t>イギョウシュウエキヒリツ</t>
    </rPh>
    <rPh sb="116" eb="117">
      <t>オヨ</t>
    </rPh>
    <rPh sb="118" eb="121">
      <t>ザイリョウヒ</t>
    </rPh>
    <rPh sb="121" eb="122">
      <t>タイ</t>
    </rPh>
    <rPh sb="122" eb="128">
      <t>イギョウシュウエキヒリツ</t>
    </rPh>
    <rPh sb="129" eb="131">
      <t>ネンネン</t>
    </rPh>
    <rPh sb="131" eb="133">
      <t>ジョウショウ</t>
    </rPh>
    <rPh sb="141" eb="145">
      <t>シセツキジュン</t>
    </rPh>
    <rPh sb="146" eb="148">
      <t>サンテイ</t>
    </rPh>
    <rPh sb="148" eb="149">
      <t>モ</t>
    </rPh>
    <rPh sb="150" eb="151">
      <t>トウ</t>
    </rPh>
    <rPh sb="152" eb="154">
      <t>ミナオ</t>
    </rPh>
    <rPh sb="158" eb="162">
      <t>イギョウシュウエキ</t>
    </rPh>
    <rPh sb="163" eb="164">
      <t>ゾウ</t>
    </rPh>
    <rPh sb="165" eb="166">
      <t>ツト</t>
    </rPh>
    <rPh sb="169" eb="171">
      <t>ドウジ</t>
    </rPh>
    <rPh sb="173" eb="175">
      <t>テキセイ</t>
    </rPh>
    <rPh sb="176" eb="180">
      <t>ジンインハイチ</t>
    </rPh>
    <rPh sb="185" eb="187">
      <t>ヒツヨウ</t>
    </rPh>
    <rPh sb="191" eb="196">
      <t>ジネンドイコウ</t>
    </rPh>
    <rPh sb="197" eb="199">
      <t>アンテイ</t>
    </rPh>
    <rPh sb="201" eb="205">
      <t>イリョウタイセイ</t>
    </rPh>
    <rPh sb="206" eb="208">
      <t>カクホ</t>
    </rPh>
    <rPh sb="213" eb="219">
      <t>イシカクホタイサク</t>
    </rPh>
    <rPh sb="223" eb="224">
      <t>ヒ</t>
    </rPh>
    <rPh sb="225" eb="226">
      <t>ツヅ</t>
    </rPh>
    <rPh sb="227" eb="228">
      <t>ケン</t>
    </rPh>
    <rPh sb="229" eb="234">
      <t>ヒロサキダイガクトウ</t>
    </rPh>
    <rPh sb="235" eb="238">
      <t>セッキョクテキ</t>
    </rPh>
    <rPh sb="239" eb="240">
      <t>ハタラ</t>
    </rPh>
    <rPh sb="244" eb="246">
      <t>ケンゼン</t>
    </rPh>
    <rPh sb="247" eb="249">
      <t>ケイエイ</t>
    </rPh>
    <rPh sb="250" eb="251">
      <t>ツト</t>
    </rPh>
    <rPh sb="255" eb="25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</si>
</sst>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c:v>
                </c:pt>
                <c:pt idx="1">
                  <c:v>70.099999999999994</c:v>
                </c:pt>
                <c:pt idx="2">
                  <c:v>62.2</c:v>
                </c:pt>
                <c:pt idx="3">
                  <c:v>60.1</c:v>
                </c:pt>
                <c:pt idx="4">
                  <c:v>53.1</c:v>
                </c:pt>
              </c:numCache>
            </c:numRef>
          </c:val>
          <c:extLst>
            <c:ext xmlns:c16="http://schemas.microsoft.com/office/drawing/2014/chart" uri="{C3380CC4-5D6E-409C-BE32-E72D297353CC}">
              <c16:uniqueId val="{00000000-BC63-43D3-AB67-B508BF8046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C63-43D3-AB67-B508BF8046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6021</c:v>
                </c:pt>
                <c:pt idx="1">
                  <c:v>6110</c:v>
                </c:pt>
                <c:pt idx="2">
                  <c:v>6328</c:v>
                </c:pt>
                <c:pt idx="3">
                  <c:v>6716</c:v>
                </c:pt>
                <c:pt idx="4">
                  <c:v>7664</c:v>
                </c:pt>
              </c:numCache>
            </c:numRef>
          </c:val>
          <c:extLst>
            <c:ext xmlns:c16="http://schemas.microsoft.com/office/drawing/2014/chart" uri="{C3380CC4-5D6E-409C-BE32-E72D297353CC}">
              <c16:uniqueId val="{00000000-6636-4AE7-86DE-1DDD6CB820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636-4AE7-86DE-1DDD6CB820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38713</c:v>
                </c:pt>
                <c:pt idx="1">
                  <c:v>38317</c:v>
                </c:pt>
                <c:pt idx="2">
                  <c:v>38593</c:v>
                </c:pt>
                <c:pt idx="3">
                  <c:v>39737</c:v>
                </c:pt>
                <c:pt idx="4">
                  <c:v>43162</c:v>
                </c:pt>
              </c:numCache>
            </c:numRef>
          </c:val>
          <c:extLst>
            <c:ext xmlns:c16="http://schemas.microsoft.com/office/drawing/2014/chart" uri="{C3380CC4-5D6E-409C-BE32-E72D297353CC}">
              <c16:uniqueId val="{00000000-48E4-46DC-B22A-487E7C3F09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8E4-46DC-B22A-487E7C3F09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9.4</c:v>
                </c:pt>
                <c:pt idx="1">
                  <c:v>9.1999999999999993</c:v>
                </c:pt>
                <c:pt idx="2">
                  <c:v>10.199999999999999</c:v>
                </c:pt>
                <c:pt idx="3">
                  <c:v>11.7</c:v>
                </c:pt>
                <c:pt idx="4">
                  <c:v>17.8</c:v>
                </c:pt>
              </c:numCache>
            </c:numRef>
          </c:val>
          <c:extLst>
            <c:ext xmlns:c16="http://schemas.microsoft.com/office/drawing/2014/chart" uri="{C3380CC4-5D6E-409C-BE32-E72D297353CC}">
              <c16:uniqueId val="{00000000-5FDF-4F16-ABAB-A8819C9F0C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5FDF-4F16-ABAB-A8819C9F0C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83.3</c:v>
                </c:pt>
                <c:pt idx="1">
                  <c:v>81.2</c:v>
                </c:pt>
                <c:pt idx="2">
                  <c:v>78</c:v>
                </c:pt>
                <c:pt idx="3">
                  <c:v>77</c:v>
                </c:pt>
                <c:pt idx="4">
                  <c:v>73.599999999999994</c:v>
                </c:pt>
              </c:numCache>
            </c:numRef>
          </c:val>
          <c:extLst>
            <c:ext xmlns:c16="http://schemas.microsoft.com/office/drawing/2014/chart" uri="{C3380CC4-5D6E-409C-BE32-E72D297353CC}">
              <c16:uniqueId val="{00000000-EAE2-4237-B8EF-02F5416ABB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EAE2-4237-B8EF-02F5416ABB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100.3</c:v>
                </c:pt>
                <c:pt idx="2">
                  <c:v>99.9</c:v>
                </c:pt>
                <c:pt idx="3">
                  <c:v>98.9</c:v>
                </c:pt>
                <c:pt idx="4">
                  <c:v>96.1</c:v>
                </c:pt>
              </c:numCache>
            </c:numRef>
          </c:val>
          <c:extLst>
            <c:ext xmlns:c16="http://schemas.microsoft.com/office/drawing/2014/chart" uri="{C3380CC4-5D6E-409C-BE32-E72D297353CC}">
              <c16:uniqueId val="{00000000-FC53-4627-BC98-CF0901E3EF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FC53-4627-BC98-CF0901E3EF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65.7</c:v>
                </c:pt>
                <c:pt idx="1">
                  <c:v>68.599999999999994</c:v>
                </c:pt>
                <c:pt idx="2">
                  <c:v>70.3</c:v>
                </c:pt>
                <c:pt idx="3">
                  <c:v>69.5</c:v>
                </c:pt>
                <c:pt idx="4">
                  <c:v>71.3</c:v>
                </c:pt>
              </c:numCache>
            </c:numRef>
          </c:val>
          <c:extLst>
            <c:ext xmlns:c16="http://schemas.microsoft.com/office/drawing/2014/chart" uri="{C3380CC4-5D6E-409C-BE32-E72D297353CC}">
              <c16:uniqueId val="{00000000-B982-4CC1-B607-E869A62E87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982-4CC1-B607-E869A62E87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66.400000000000006</c:v>
                </c:pt>
                <c:pt idx="1">
                  <c:v>71</c:v>
                </c:pt>
                <c:pt idx="2">
                  <c:v>72.099999999999994</c:v>
                </c:pt>
                <c:pt idx="3">
                  <c:v>68</c:v>
                </c:pt>
                <c:pt idx="4">
                  <c:v>70.2</c:v>
                </c:pt>
              </c:numCache>
            </c:numRef>
          </c:val>
          <c:extLst>
            <c:ext xmlns:c16="http://schemas.microsoft.com/office/drawing/2014/chart" uri="{C3380CC4-5D6E-409C-BE32-E72D297353CC}">
              <c16:uniqueId val="{00000000-113A-4766-8E89-AEFE4C7EBA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13A-4766-8E89-AEFE4C7EBA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33229933</c:v>
                </c:pt>
                <c:pt idx="1">
                  <c:v>36510036</c:v>
                </c:pt>
                <c:pt idx="2">
                  <c:v>36479891</c:v>
                </c:pt>
                <c:pt idx="3">
                  <c:v>37038645</c:v>
                </c:pt>
                <c:pt idx="4">
                  <c:v>37932445</c:v>
                </c:pt>
              </c:numCache>
            </c:numRef>
          </c:val>
          <c:extLst>
            <c:ext xmlns:c16="http://schemas.microsoft.com/office/drawing/2014/chart" uri="{C3380CC4-5D6E-409C-BE32-E72D297353CC}">
              <c16:uniqueId val="{00000000-4601-4891-A07E-5055E39F455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601-4891-A07E-5055E39F455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16.7</c:v>
                </c:pt>
                <c:pt idx="1">
                  <c:v>16.5</c:v>
                </c:pt>
                <c:pt idx="2">
                  <c:v>15.7</c:v>
                </c:pt>
                <c:pt idx="3">
                  <c:v>16.3</c:v>
                </c:pt>
                <c:pt idx="4">
                  <c:v>16.7</c:v>
                </c:pt>
              </c:numCache>
            </c:numRef>
          </c:val>
          <c:extLst>
            <c:ext xmlns:c16="http://schemas.microsoft.com/office/drawing/2014/chart" uri="{C3380CC4-5D6E-409C-BE32-E72D297353CC}">
              <c16:uniqueId val="{00000000-0D68-47CF-BD92-D4D68BFEED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0D68-47CF-BD92-D4D68BFEED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60.1</c:v>
                </c:pt>
                <c:pt idx="2">
                  <c:v>62</c:v>
                </c:pt>
                <c:pt idx="3">
                  <c:v>64.900000000000006</c:v>
                </c:pt>
                <c:pt idx="4">
                  <c:v>68</c:v>
                </c:pt>
              </c:numCache>
            </c:numRef>
          </c:val>
          <c:extLst>
            <c:ext xmlns:c16="http://schemas.microsoft.com/office/drawing/2014/chart" uri="{C3380CC4-5D6E-409C-BE32-E72D297353CC}">
              <c16:uniqueId val="{00000000-05CE-4812-8460-B3D3547FAE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05CE-4812-8460-B3D3547FAE0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青森県中部上北広域事業組合　公立七戸病院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6" t="s">
        <v>9</v>
      </c>
      <c r="NK7" s="7"/>
      <c r="NL7" s="7"/>
      <c r="NM7" s="7"/>
      <c r="NN7" s="7"/>
      <c r="NO7" s="7"/>
      <c r="NP7" s="7"/>
      <c r="NQ7" s="7"/>
      <c r="NR7" s="7"/>
      <c r="NS7" s="7"/>
      <c r="NT7" s="7"/>
      <c r="NU7" s="7"/>
      <c r="NV7" s="7"/>
      <c r="NW7" s="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110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4" t="s">
        <v>10</v>
      </c>
      <c r="NK8" s="145"/>
      <c r="NL8" s="9" t="s">
        <v>11</v>
      </c>
      <c r="NM8" s="10"/>
      <c r="NN8" s="10"/>
      <c r="NO8" s="10"/>
      <c r="NP8" s="10"/>
      <c r="NQ8" s="10"/>
      <c r="NR8" s="10"/>
      <c r="NS8" s="10"/>
      <c r="NT8" s="10"/>
      <c r="NU8" s="10"/>
      <c r="NV8" s="10"/>
      <c r="NW8" s="11"/>
      <c r="NX8" s="3"/>
    </row>
    <row r="9" spans="1:388" ht="18.75" customHeight="1" x14ac:dyDescent="0.15">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2" t="s">
        <v>21</v>
      </c>
      <c r="NM9" s="13"/>
      <c r="NN9" s="13"/>
      <c r="NO9" s="13"/>
      <c r="NP9" s="13"/>
      <c r="NQ9" s="13"/>
      <c r="NR9" s="13"/>
      <c r="NS9" s="13"/>
      <c r="NT9" s="13"/>
      <c r="NU9" s="14"/>
      <c r="NV9" s="14"/>
      <c r="NW9" s="15"/>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110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19"/>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10593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87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87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39</v>
      </c>
      <c r="NK18" s="122"/>
      <c r="NL18" s="122"/>
      <c r="NM18" s="117" t="s">
        <v>40</v>
      </c>
      <c r="NN18" s="118"/>
      <c r="NO18" s="121" t="s">
        <v>39</v>
      </c>
      <c r="NP18" s="122"/>
      <c r="NQ18" s="122"/>
      <c r="NR18" s="117" t="s">
        <v>40</v>
      </c>
      <c r="NS18" s="118"/>
      <c r="NT18" s="121" t="s">
        <v>39</v>
      </c>
      <c r="NU18" s="122"/>
      <c r="NV18" s="122"/>
      <c r="NW18" s="117" t="s">
        <v>40</v>
      </c>
      <c r="NX18" s="11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19"/>
      <c r="NN19" s="120"/>
      <c r="NO19" s="123"/>
      <c r="NP19" s="124"/>
      <c r="NQ19" s="124"/>
      <c r="NR19" s="119"/>
      <c r="NS19" s="120"/>
      <c r="NT19" s="123"/>
      <c r="NU19" s="124"/>
      <c r="NV19" s="124"/>
      <c r="NW19" s="119"/>
      <c r="NX19" s="12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179</v>
      </c>
      <c r="NK22" s="159"/>
      <c r="NL22" s="159"/>
      <c r="NM22" s="159"/>
      <c r="NN22" s="159"/>
      <c r="NO22" s="159"/>
      <c r="NP22" s="159"/>
      <c r="NQ22" s="159"/>
      <c r="NR22" s="159"/>
      <c r="NS22" s="159"/>
      <c r="NT22" s="159"/>
      <c r="NU22" s="159"/>
      <c r="NV22" s="159"/>
      <c r="NW22" s="159"/>
      <c r="NX22" s="16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96.5</v>
      </c>
      <c r="Q33" s="86"/>
      <c r="R33" s="86"/>
      <c r="S33" s="86"/>
      <c r="T33" s="86"/>
      <c r="U33" s="86"/>
      <c r="V33" s="86"/>
      <c r="W33" s="86"/>
      <c r="X33" s="86"/>
      <c r="Y33" s="86"/>
      <c r="Z33" s="86"/>
      <c r="AA33" s="86"/>
      <c r="AB33" s="86"/>
      <c r="AC33" s="86"/>
      <c r="AD33" s="87"/>
      <c r="AE33" s="85">
        <f>データ!AJ7</f>
        <v>100.3</v>
      </c>
      <c r="AF33" s="86"/>
      <c r="AG33" s="86"/>
      <c r="AH33" s="86"/>
      <c r="AI33" s="86"/>
      <c r="AJ33" s="86"/>
      <c r="AK33" s="86"/>
      <c r="AL33" s="86"/>
      <c r="AM33" s="86"/>
      <c r="AN33" s="86"/>
      <c r="AO33" s="86"/>
      <c r="AP33" s="86"/>
      <c r="AQ33" s="86"/>
      <c r="AR33" s="86"/>
      <c r="AS33" s="87"/>
      <c r="AT33" s="85">
        <f>データ!AK7</f>
        <v>99.9</v>
      </c>
      <c r="AU33" s="86"/>
      <c r="AV33" s="86"/>
      <c r="AW33" s="86"/>
      <c r="AX33" s="86"/>
      <c r="AY33" s="86"/>
      <c r="AZ33" s="86"/>
      <c r="BA33" s="86"/>
      <c r="BB33" s="86"/>
      <c r="BC33" s="86"/>
      <c r="BD33" s="86"/>
      <c r="BE33" s="86"/>
      <c r="BF33" s="86"/>
      <c r="BG33" s="86"/>
      <c r="BH33" s="87"/>
      <c r="BI33" s="85">
        <f>データ!AL7</f>
        <v>98.9</v>
      </c>
      <c r="BJ33" s="86"/>
      <c r="BK33" s="86"/>
      <c r="BL33" s="86"/>
      <c r="BM33" s="86"/>
      <c r="BN33" s="86"/>
      <c r="BO33" s="86"/>
      <c r="BP33" s="86"/>
      <c r="BQ33" s="86"/>
      <c r="BR33" s="86"/>
      <c r="BS33" s="86"/>
      <c r="BT33" s="86"/>
      <c r="BU33" s="86"/>
      <c r="BV33" s="86"/>
      <c r="BW33" s="87"/>
      <c r="BX33" s="85">
        <f>データ!AM7</f>
        <v>96.1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83.3</v>
      </c>
      <c r="DE33" s="86"/>
      <c r="DF33" s="86"/>
      <c r="DG33" s="86"/>
      <c r="DH33" s="86"/>
      <c r="DI33" s="86"/>
      <c r="DJ33" s="86"/>
      <c r="DK33" s="86"/>
      <c r="DL33" s="86"/>
      <c r="DM33" s="86"/>
      <c r="DN33" s="86"/>
      <c r="DO33" s="86"/>
      <c r="DP33" s="86"/>
      <c r="DQ33" s="86"/>
      <c r="DR33" s="87"/>
      <c r="DS33" s="85">
        <f>データ!AU7</f>
        <v>81.2</v>
      </c>
      <c r="DT33" s="86"/>
      <c r="DU33" s="86"/>
      <c r="DV33" s="86"/>
      <c r="DW33" s="86"/>
      <c r="DX33" s="86"/>
      <c r="DY33" s="86"/>
      <c r="DZ33" s="86"/>
      <c r="EA33" s="86"/>
      <c r="EB33" s="86"/>
      <c r="EC33" s="86"/>
      <c r="ED33" s="86"/>
      <c r="EE33" s="86"/>
      <c r="EF33" s="86"/>
      <c r="EG33" s="87"/>
      <c r="EH33" s="85">
        <f>データ!AV7</f>
        <v>78</v>
      </c>
      <c r="EI33" s="86"/>
      <c r="EJ33" s="86"/>
      <c r="EK33" s="86"/>
      <c r="EL33" s="86"/>
      <c r="EM33" s="86"/>
      <c r="EN33" s="86"/>
      <c r="EO33" s="86"/>
      <c r="EP33" s="86"/>
      <c r="EQ33" s="86"/>
      <c r="ER33" s="86"/>
      <c r="ES33" s="86"/>
      <c r="ET33" s="86"/>
      <c r="EU33" s="86"/>
      <c r="EV33" s="87"/>
      <c r="EW33" s="85">
        <f>データ!AW7</f>
        <v>77</v>
      </c>
      <c r="EX33" s="86"/>
      <c r="EY33" s="86"/>
      <c r="EZ33" s="86"/>
      <c r="FA33" s="86"/>
      <c r="FB33" s="86"/>
      <c r="FC33" s="86"/>
      <c r="FD33" s="86"/>
      <c r="FE33" s="86"/>
      <c r="FF33" s="86"/>
      <c r="FG33" s="86"/>
      <c r="FH33" s="86"/>
      <c r="FI33" s="86"/>
      <c r="FJ33" s="86"/>
      <c r="FK33" s="87"/>
      <c r="FL33" s="85">
        <f>データ!AX7</f>
        <v>73.599999999999994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9.4</v>
      </c>
      <c r="GS33" s="86"/>
      <c r="GT33" s="86"/>
      <c r="GU33" s="86"/>
      <c r="GV33" s="86"/>
      <c r="GW33" s="86"/>
      <c r="GX33" s="86"/>
      <c r="GY33" s="86"/>
      <c r="GZ33" s="86"/>
      <c r="HA33" s="86"/>
      <c r="HB33" s="86"/>
      <c r="HC33" s="86"/>
      <c r="HD33" s="86"/>
      <c r="HE33" s="86"/>
      <c r="HF33" s="87"/>
      <c r="HG33" s="85">
        <f>データ!BF7</f>
        <v>9.1999999999999993</v>
      </c>
      <c r="HH33" s="86"/>
      <c r="HI33" s="86"/>
      <c r="HJ33" s="86"/>
      <c r="HK33" s="86"/>
      <c r="HL33" s="86"/>
      <c r="HM33" s="86"/>
      <c r="HN33" s="86"/>
      <c r="HO33" s="86"/>
      <c r="HP33" s="86"/>
      <c r="HQ33" s="86"/>
      <c r="HR33" s="86"/>
      <c r="HS33" s="86"/>
      <c r="HT33" s="86"/>
      <c r="HU33" s="87"/>
      <c r="HV33" s="85">
        <f>データ!BG7</f>
        <v>10.199999999999999</v>
      </c>
      <c r="HW33" s="86"/>
      <c r="HX33" s="86"/>
      <c r="HY33" s="86"/>
      <c r="HZ33" s="86"/>
      <c r="IA33" s="86"/>
      <c r="IB33" s="86"/>
      <c r="IC33" s="86"/>
      <c r="ID33" s="86"/>
      <c r="IE33" s="86"/>
      <c r="IF33" s="86"/>
      <c r="IG33" s="86"/>
      <c r="IH33" s="86"/>
      <c r="II33" s="86"/>
      <c r="IJ33" s="87"/>
      <c r="IK33" s="85">
        <f>データ!BH7</f>
        <v>11.7</v>
      </c>
      <c r="IL33" s="86"/>
      <c r="IM33" s="86"/>
      <c r="IN33" s="86"/>
      <c r="IO33" s="86"/>
      <c r="IP33" s="86"/>
      <c r="IQ33" s="86"/>
      <c r="IR33" s="86"/>
      <c r="IS33" s="86"/>
      <c r="IT33" s="86"/>
      <c r="IU33" s="86"/>
      <c r="IV33" s="86"/>
      <c r="IW33" s="86"/>
      <c r="IX33" s="86"/>
      <c r="IY33" s="87"/>
      <c r="IZ33" s="85">
        <f>データ!BI7</f>
        <v>17.8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65</v>
      </c>
      <c r="KG33" s="86"/>
      <c r="KH33" s="86"/>
      <c r="KI33" s="86"/>
      <c r="KJ33" s="86"/>
      <c r="KK33" s="86"/>
      <c r="KL33" s="86"/>
      <c r="KM33" s="86"/>
      <c r="KN33" s="86"/>
      <c r="KO33" s="86"/>
      <c r="KP33" s="86"/>
      <c r="KQ33" s="86"/>
      <c r="KR33" s="86"/>
      <c r="KS33" s="86"/>
      <c r="KT33" s="87"/>
      <c r="KU33" s="85">
        <f>データ!BQ7</f>
        <v>70.099999999999994</v>
      </c>
      <c r="KV33" s="86"/>
      <c r="KW33" s="86"/>
      <c r="KX33" s="86"/>
      <c r="KY33" s="86"/>
      <c r="KZ33" s="86"/>
      <c r="LA33" s="86"/>
      <c r="LB33" s="86"/>
      <c r="LC33" s="86"/>
      <c r="LD33" s="86"/>
      <c r="LE33" s="86"/>
      <c r="LF33" s="86"/>
      <c r="LG33" s="86"/>
      <c r="LH33" s="86"/>
      <c r="LI33" s="87"/>
      <c r="LJ33" s="85">
        <f>データ!BR7</f>
        <v>62.2</v>
      </c>
      <c r="LK33" s="86"/>
      <c r="LL33" s="86"/>
      <c r="LM33" s="86"/>
      <c r="LN33" s="86"/>
      <c r="LO33" s="86"/>
      <c r="LP33" s="86"/>
      <c r="LQ33" s="86"/>
      <c r="LR33" s="86"/>
      <c r="LS33" s="86"/>
      <c r="LT33" s="86"/>
      <c r="LU33" s="86"/>
      <c r="LV33" s="86"/>
      <c r="LW33" s="86"/>
      <c r="LX33" s="87"/>
      <c r="LY33" s="85">
        <f>データ!BS7</f>
        <v>60.1</v>
      </c>
      <c r="LZ33" s="86"/>
      <c r="MA33" s="86"/>
      <c r="MB33" s="86"/>
      <c r="MC33" s="86"/>
      <c r="MD33" s="86"/>
      <c r="ME33" s="86"/>
      <c r="MF33" s="86"/>
      <c r="MG33" s="86"/>
      <c r="MH33" s="86"/>
      <c r="MI33" s="86"/>
      <c r="MJ33" s="86"/>
      <c r="MK33" s="86"/>
      <c r="ML33" s="86"/>
      <c r="MM33" s="87"/>
      <c r="MN33" s="85">
        <f>データ!BT7</f>
        <v>53.1</v>
      </c>
      <c r="MO33" s="86"/>
      <c r="MP33" s="86"/>
      <c r="MQ33" s="86"/>
      <c r="MR33" s="86"/>
      <c r="MS33" s="86"/>
      <c r="MT33" s="86"/>
      <c r="MU33" s="86"/>
      <c r="MV33" s="86"/>
      <c r="MW33" s="86"/>
      <c r="MX33" s="86"/>
      <c r="MY33" s="86"/>
      <c r="MZ33" s="86"/>
      <c r="NA33" s="86"/>
      <c r="NB33" s="87"/>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64"/>
      <c r="NK34" s="165"/>
      <c r="NL34" s="165"/>
      <c r="NM34" s="165"/>
      <c r="NN34" s="165"/>
      <c r="NO34" s="165"/>
      <c r="NP34" s="165"/>
      <c r="NQ34" s="165"/>
      <c r="NR34" s="165"/>
      <c r="NS34" s="165"/>
      <c r="NT34" s="165"/>
      <c r="NU34" s="165"/>
      <c r="NV34" s="165"/>
      <c r="NW34" s="165"/>
      <c r="NX34" s="16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180</v>
      </c>
      <c r="NK39" s="168"/>
      <c r="NL39" s="168"/>
      <c r="NM39" s="168"/>
      <c r="NN39" s="168"/>
      <c r="NO39" s="168"/>
      <c r="NP39" s="168"/>
      <c r="NQ39" s="168"/>
      <c r="NR39" s="168"/>
      <c r="NS39" s="168"/>
      <c r="NT39" s="168"/>
      <c r="NU39" s="168"/>
      <c r="NV39" s="168"/>
      <c r="NW39" s="168"/>
      <c r="NX39" s="169"/>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38713</v>
      </c>
      <c r="Q55" s="104"/>
      <c r="R55" s="104"/>
      <c r="S55" s="104"/>
      <c r="T55" s="104"/>
      <c r="U55" s="104"/>
      <c r="V55" s="104"/>
      <c r="W55" s="104"/>
      <c r="X55" s="104"/>
      <c r="Y55" s="104"/>
      <c r="Z55" s="104"/>
      <c r="AA55" s="104"/>
      <c r="AB55" s="104"/>
      <c r="AC55" s="104"/>
      <c r="AD55" s="105"/>
      <c r="AE55" s="103">
        <f>データ!CB7</f>
        <v>38317</v>
      </c>
      <c r="AF55" s="104"/>
      <c r="AG55" s="104"/>
      <c r="AH55" s="104"/>
      <c r="AI55" s="104"/>
      <c r="AJ55" s="104"/>
      <c r="AK55" s="104"/>
      <c r="AL55" s="104"/>
      <c r="AM55" s="104"/>
      <c r="AN55" s="104"/>
      <c r="AO55" s="104"/>
      <c r="AP55" s="104"/>
      <c r="AQ55" s="104"/>
      <c r="AR55" s="104"/>
      <c r="AS55" s="105"/>
      <c r="AT55" s="103">
        <f>データ!CC7</f>
        <v>38593</v>
      </c>
      <c r="AU55" s="104"/>
      <c r="AV55" s="104"/>
      <c r="AW55" s="104"/>
      <c r="AX55" s="104"/>
      <c r="AY55" s="104"/>
      <c r="AZ55" s="104"/>
      <c r="BA55" s="104"/>
      <c r="BB55" s="104"/>
      <c r="BC55" s="104"/>
      <c r="BD55" s="104"/>
      <c r="BE55" s="104"/>
      <c r="BF55" s="104"/>
      <c r="BG55" s="104"/>
      <c r="BH55" s="105"/>
      <c r="BI55" s="103">
        <f>データ!CD7</f>
        <v>39737</v>
      </c>
      <c r="BJ55" s="104"/>
      <c r="BK55" s="104"/>
      <c r="BL55" s="104"/>
      <c r="BM55" s="104"/>
      <c r="BN55" s="104"/>
      <c r="BO55" s="104"/>
      <c r="BP55" s="104"/>
      <c r="BQ55" s="104"/>
      <c r="BR55" s="104"/>
      <c r="BS55" s="104"/>
      <c r="BT55" s="104"/>
      <c r="BU55" s="104"/>
      <c r="BV55" s="104"/>
      <c r="BW55" s="105"/>
      <c r="BX55" s="103">
        <f>データ!CE7</f>
        <v>43162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6021</v>
      </c>
      <c r="DE55" s="104"/>
      <c r="DF55" s="104"/>
      <c r="DG55" s="104"/>
      <c r="DH55" s="104"/>
      <c r="DI55" s="104"/>
      <c r="DJ55" s="104"/>
      <c r="DK55" s="104"/>
      <c r="DL55" s="104"/>
      <c r="DM55" s="104"/>
      <c r="DN55" s="104"/>
      <c r="DO55" s="104"/>
      <c r="DP55" s="104"/>
      <c r="DQ55" s="104"/>
      <c r="DR55" s="105"/>
      <c r="DS55" s="103">
        <f>データ!CM7</f>
        <v>6110</v>
      </c>
      <c r="DT55" s="104"/>
      <c r="DU55" s="104"/>
      <c r="DV55" s="104"/>
      <c r="DW55" s="104"/>
      <c r="DX55" s="104"/>
      <c r="DY55" s="104"/>
      <c r="DZ55" s="104"/>
      <c r="EA55" s="104"/>
      <c r="EB55" s="104"/>
      <c r="EC55" s="104"/>
      <c r="ED55" s="104"/>
      <c r="EE55" s="104"/>
      <c r="EF55" s="104"/>
      <c r="EG55" s="105"/>
      <c r="EH55" s="103">
        <f>データ!CN7</f>
        <v>6328</v>
      </c>
      <c r="EI55" s="104"/>
      <c r="EJ55" s="104"/>
      <c r="EK55" s="104"/>
      <c r="EL55" s="104"/>
      <c r="EM55" s="104"/>
      <c r="EN55" s="104"/>
      <c r="EO55" s="104"/>
      <c r="EP55" s="104"/>
      <c r="EQ55" s="104"/>
      <c r="ER55" s="104"/>
      <c r="ES55" s="104"/>
      <c r="ET55" s="104"/>
      <c r="EU55" s="104"/>
      <c r="EV55" s="105"/>
      <c r="EW55" s="103">
        <f>データ!CO7</f>
        <v>6716</v>
      </c>
      <c r="EX55" s="104"/>
      <c r="EY55" s="104"/>
      <c r="EZ55" s="104"/>
      <c r="FA55" s="104"/>
      <c r="FB55" s="104"/>
      <c r="FC55" s="104"/>
      <c r="FD55" s="104"/>
      <c r="FE55" s="104"/>
      <c r="FF55" s="104"/>
      <c r="FG55" s="104"/>
      <c r="FH55" s="104"/>
      <c r="FI55" s="104"/>
      <c r="FJ55" s="104"/>
      <c r="FK55" s="105"/>
      <c r="FL55" s="103">
        <f>データ!CP7</f>
        <v>7664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57.5</v>
      </c>
      <c r="GS55" s="86"/>
      <c r="GT55" s="86"/>
      <c r="GU55" s="86"/>
      <c r="GV55" s="86"/>
      <c r="GW55" s="86"/>
      <c r="GX55" s="86"/>
      <c r="GY55" s="86"/>
      <c r="GZ55" s="86"/>
      <c r="HA55" s="86"/>
      <c r="HB55" s="86"/>
      <c r="HC55" s="86"/>
      <c r="HD55" s="86"/>
      <c r="HE55" s="86"/>
      <c r="HF55" s="87"/>
      <c r="HG55" s="85">
        <f>データ!CX7</f>
        <v>60.1</v>
      </c>
      <c r="HH55" s="86"/>
      <c r="HI55" s="86"/>
      <c r="HJ55" s="86"/>
      <c r="HK55" s="86"/>
      <c r="HL55" s="86"/>
      <c r="HM55" s="86"/>
      <c r="HN55" s="86"/>
      <c r="HO55" s="86"/>
      <c r="HP55" s="86"/>
      <c r="HQ55" s="86"/>
      <c r="HR55" s="86"/>
      <c r="HS55" s="86"/>
      <c r="HT55" s="86"/>
      <c r="HU55" s="87"/>
      <c r="HV55" s="85">
        <f>データ!CY7</f>
        <v>62</v>
      </c>
      <c r="HW55" s="86"/>
      <c r="HX55" s="86"/>
      <c r="HY55" s="86"/>
      <c r="HZ55" s="86"/>
      <c r="IA55" s="86"/>
      <c r="IB55" s="86"/>
      <c r="IC55" s="86"/>
      <c r="ID55" s="86"/>
      <c r="IE55" s="86"/>
      <c r="IF55" s="86"/>
      <c r="IG55" s="86"/>
      <c r="IH55" s="86"/>
      <c r="II55" s="86"/>
      <c r="IJ55" s="87"/>
      <c r="IK55" s="85">
        <f>データ!CZ7</f>
        <v>64.900000000000006</v>
      </c>
      <c r="IL55" s="86"/>
      <c r="IM55" s="86"/>
      <c r="IN55" s="86"/>
      <c r="IO55" s="86"/>
      <c r="IP55" s="86"/>
      <c r="IQ55" s="86"/>
      <c r="IR55" s="86"/>
      <c r="IS55" s="86"/>
      <c r="IT55" s="86"/>
      <c r="IU55" s="86"/>
      <c r="IV55" s="86"/>
      <c r="IW55" s="86"/>
      <c r="IX55" s="86"/>
      <c r="IY55" s="87"/>
      <c r="IZ55" s="85">
        <f>データ!DA7</f>
        <v>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16.7</v>
      </c>
      <c r="KG55" s="86"/>
      <c r="KH55" s="86"/>
      <c r="KI55" s="86"/>
      <c r="KJ55" s="86"/>
      <c r="KK55" s="86"/>
      <c r="KL55" s="86"/>
      <c r="KM55" s="86"/>
      <c r="KN55" s="86"/>
      <c r="KO55" s="86"/>
      <c r="KP55" s="86"/>
      <c r="KQ55" s="86"/>
      <c r="KR55" s="86"/>
      <c r="KS55" s="86"/>
      <c r="KT55" s="87"/>
      <c r="KU55" s="85">
        <f>データ!DI7</f>
        <v>16.5</v>
      </c>
      <c r="KV55" s="86"/>
      <c r="KW55" s="86"/>
      <c r="KX55" s="86"/>
      <c r="KY55" s="86"/>
      <c r="KZ55" s="86"/>
      <c r="LA55" s="86"/>
      <c r="LB55" s="86"/>
      <c r="LC55" s="86"/>
      <c r="LD55" s="86"/>
      <c r="LE55" s="86"/>
      <c r="LF55" s="86"/>
      <c r="LG55" s="86"/>
      <c r="LH55" s="86"/>
      <c r="LI55" s="87"/>
      <c r="LJ55" s="85">
        <f>データ!DJ7</f>
        <v>15.7</v>
      </c>
      <c r="LK55" s="86"/>
      <c r="LL55" s="86"/>
      <c r="LM55" s="86"/>
      <c r="LN55" s="86"/>
      <c r="LO55" s="86"/>
      <c r="LP55" s="86"/>
      <c r="LQ55" s="86"/>
      <c r="LR55" s="86"/>
      <c r="LS55" s="86"/>
      <c r="LT55" s="86"/>
      <c r="LU55" s="86"/>
      <c r="LV55" s="86"/>
      <c r="LW55" s="86"/>
      <c r="LX55" s="87"/>
      <c r="LY55" s="85">
        <f>データ!DK7</f>
        <v>16.3</v>
      </c>
      <c r="LZ55" s="86"/>
      <c r="MA55" s="86"/>
      <c r="MB55" s="86"/>
      <c r="MC55" s="86"/>
      <c r="MD55" s="86"/>
      <c r="ME55" s="86"/>
      <c r="MF55" s="86"/>
      <c r="MG55" s="86"/>
      <c r="MH55" s="86"/>
      <c r="MI55" s="86"/>
      <c r="MJ55" s="86"/>
      <c r="MK55" s="86"/>
      <c r="ML55" s="86"/>
      <c r="MM55" s="87"/>
      <c r="MN55" s="85">
        <f>データ!DL7</f>
        <v>16.7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65.7</v>
      </c>
      <c r="V79" s="80"/>
      <c r="W79" s="80"/>
      <c r="X79" s="80"/>
      <c r="Y79" s="80"/>
      <c r="Z79" s="80"/>
      <c r="AA79" s="80"/>
      <c r="AB79" s="80"/>
      <c r="AC79" s="80"/>
      <c r="AD79" s="80"/>
      <c r="AE79" s="80"/>
      <c r="AF79" s="80"/>
      <c r="AG79" s="80"/>
      <c r="AH79" s="80"/>
      <c r="AI79" s="80"/>
      <c r="AJ79" s="80"/>
      <c r="AK79" s="80"/>
      <c r="AL79" s="80"/>
      <c r="AM79" s="80"/>
      <c r="AN79" s="80">
        <f>データ!DT7</f>
        <v>68.599999999999994</v>
      </c>
      <c r="AO79" s="80"/>
      <c r="AP79" s="80"/>
      <c r="AQ79" s="80"/>
      <c r="AR79" s="80"/>
      <c r="AS79" s="80"/>
      <c r="AT79" s="80"/>
      <c r="AU79" s="80"/>
      <c r="AV79" s="80"/>
      <c r="AW79" s="80"/>
      <c r="AX79" s="80"/>
      <c r="AY79" s="80"/>
      <c r="AZ79" s="80"/>
      <c r="BA79" s="80"/>
      <c r="BB79" s="80"/>
      <c r="BC79" s="80"/>
      <c r="BD79" s="80"/>
      <c r="BE79" s="80"/>
      <c r="BF79" s="80"/>
      <c r="BG79" s="80">
        <f>データ!DU7</f>
        <v>70.3</v>
      </c>
      <c r="BH79" s="80"/>
      <c r="BI79" s="80"/>
      <c r="BJ79" s="80"/>
      <c r="BK79" s="80"/>
      <c r="BL79" s="80"/>
      <c r="BM79" s="80"/>
      <c r="BN79" s="80"/>
      <c r="BO79" s="80"/>
      <c r="BP79" s="80"/>
      <c r="BQ79" s="80"/>
      <c r="BR79" s="80"/>
      <c r="BS79" s="80"/>
      <c r="BT79" s="80"/>
      <c r="BU79" s="80"/>
      <c r="BV79" s="80"/>
      <c r="BW79" s="80"/>
      <c r="BX79" s="80"/>
      <c r="BY79" s="80"/>
      <c r="BZ79" s="80">
        <f>データ!DV7</f>
        <v>69.5</v>
      </c>
      <c r="CA79" s="80"/>
      <c r="CB79" s="80"/>
      <c r="CC79" s="80"/>
      <c r="CD79" s="80"/>
      <c r="CE79" s="80"/>
      <c r="CF79" s="80"/>
      <c r="CG79" s="80"/>
      <c r="CH79" s="80"/>
      <c r="CI79" s="80"/>
      <c r="CJ79" s="80"/>
      <c r="CK79" s="80"/>
      <c r="CL79" s="80"/>
      <c r="CM79" s="80"/>
      <c r="CN79" s="80"/>
      <c r="CO79" s="80"/>
      <c r="CP79" s="80"/>
      <c r="CQ79" s="80"/>
      <c r="CR79" s="80"/>
      <c r="CS79" s="80">
        <f>データ!DW7</f>
        <v>71.3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66.400000000000006</v>
      </c>
      <c r="EP79" s="80"/>
      <c r="EQ79" s="80"/>
      <c r="ER79" s="80"/>
      <c r="ES79" s="80"/>
      <c r="ET79" s="80"/>
      <c r="EU79" s="80"/>
      <c r="EV79" s="80"/>
      <c r="EW79" s="80"/>
      <c r="EX79" s="80"/>
      <c r="EY79" s="80"/>
      <c r="EZ79" s="80"/>
      <c r="FA79" s="80"/>
      <c r="FB79" s="80"/>
      <c r="FC79" s="80"/>
      <c r="FD79" s="80"/>
      <c r="FE79" s="80"/>
      <c r="FF79" s="80"/>
      <c r="FG79" s="80"/>
      <c r="FH79" s="80">
        <f>データ!EE7</f>
        <v>71</v>
      </c>
      <c r="FI79" s="80"/>
      <c r="FJ79" s="80"/>
      <c r="FK79" s="80"/>
      <c r="FL79" s="80"/>
      <c r="FM79" s="80"/>
      <c r="FN79" s="80"/>
      <c r="FO79" s="80"/>
      <c r="FP79" s="80"/>
      <c r="FQ79" s="80"/>
      <c r="FR79" s="80"/>
      <c r="FS79" s="80"/>
      <c r="FT79" s="80"/>
      <c r="FU79" s="80"/>
      <c r="FV79" s="80"/>
      <c r="FW79" s="80"/>
      <c r="FX79" s="80"/>
      <c r="FY79" s="80"/>
      <c r="FZ79" s="80"/>
      <c r="GA79" s="80">
        <f>データ!EF7</f>
        <v>72.099999999999994</v>
      </c>
      <c r="GB79" s="80"/>
      <c r="GC79" s="80"/>
      <c r="GD79" s="80"/>
      <c r="GE79" s="80"/>
      <c r="GF79" s="80"/>
      <c r="GG79" s="80"/>
      <c r="GH79" s="80"/>
      <c r="GI79" s="80"/>
      <c r="GJ79" s="80"/>
      <c r="GK79" s="80"/>
      <c r="GL79" s="80"/>
      <c r="GM79" s="80"/>
      <c r="GN79" s="80"/>
      <c r="GO79" s="80"/>
      <c r="GP79" s="80"/>
      <c r="GQ79" s="80"/>
      <c r="GR79" s="80"/>
      <c r="GS79" s="80"/>
      <c r="GT79" s="80">
        <f>データ!EG7</f>
        <v>68</v>
      </c>
      <c r="GU79" s="80"/>
      <c r="GV79" s="80"/>
      <c r="GW79" s="80"/>
      <c r="GX79" s="80"/>
      <c r="GY79" s="80"/>
      <c r="GZ79" s="80"/>
      <c r="HA79" s="80"/>
      <c r="HB79" s="80"/>
      <c r="HC79" s="80"/>
      <c r="HD79" s="80"/>
      <c r="HE79" s="80"/>
      <c r="HF79" s="80"/>
      <c r="HG79" s="80"/>
      <c r="HH79" s="80"/>
      <c r="HI79" s="80"/>
      <c r="HJ79" s="80"/>
      <c r="HK79" s="80"/>
      <c r="HL79" s="80"/>
      <c r="HM79" s="80">
        <f>データ!EH7</f>
        <v>70.2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33229933</v>
      </c>
      <c r="JK79" s="79"/>
      <c r="JL79" s="79"/>
      <c r="JM79" s="79"/>
      <c r="JN79" s="79"/>
      <c r="JO79" s="79"/>
      <c r="JP79" s="79"/>
      <c r="JQ79" s="79"/>
      <c r="JR79" s="79"/>
      <c r="JS79" s="79"/>
      <c r="JT79" s="79"/>
      <c r="JU79" s="79"/>
      <c r="JV79" s="79"/>
      <c r="JW79" s="79"/>
      <c r="JX79" s="79"/>
      <c r="JY79" s="79"/>
      <c r="JZ79" s="79"/>
      <c r="KA79" s="79"/>
      <c r="KB79" s="79"/>
      <c r="KC79" s="79">
        <f>データ!EP7</f>
        <v>36510036</v>
      </c>
      <c r="KD79" s="79"/>
      <c r="KE79" s="79"/>
      <c r="KF79" s="79"/>
      <c r="KG79" s="79"/>
      <c r="KH79" s="79"/>
      <c r="KI79" s="79"/>
      <c r="KJ79" s="79"/>
      <c r="KK79" s="79"/>
      <c r="KL79" s="79"/>
      <c r="KM79" s="79"/>
      <c r="KN79" s="79"/>
      <c r="KO79" s="79"/>
      <c r="KP79" s="79"/>
      <c r="KQ79" s="79"/>
      <c r="KR79" s="79"/>
      <c r="KS79" s="79"/>
      <c r="KT79" s="79"/>
      <c r="KU79" s="79"/>
      <c r="KV79" s="79">
        <f>データ!EQ7</f>
        <v>36479891</v>
      </c>
      <c r="KW79" s="79"/>
      <c r="KX79" s="79"/>
      <c r="KY79" s="79"/>
      <c r="KZ79" s="79"/>
      <c r="LA79" s="79"/>
      <c r="LB79" s="79"/>
      <c r="LC79" s="79"/>
      <c r="LD79" s="79"/>
      <c r="LE79" s="79"/>
      <c r="LF79" s="79"/>
      <c r="LG79" s="79"/>
      <c r="LH79" s="79"/>
      <c r="LI79" s="79"/>
      <c r="LJ79" s="79"/>
      <c r="LK79" s="79"/>
      <c r="LL79" s="79"/>
      <c r="LM79" s="79"/>
      <c r="LN79" s="79"/>
      <c r="LO79" s="79">
        <f>データ!ER7</f>
        <v>37038645</v>
      </c>
      <c r="LP79" s="79"/>
      <c r="LQ79" s="79"/>
      <c r="LR79" s="79"/>
      <c r="LS79" s="79"/>
      <c r="LT79" s="79"/>
      <c r="LU79" s="79"/>
      <c r="LV79" s="79"/>
      <c r="LW79" s="79"/>
      <c r="LX79" s="79"/>
      <c r="LY79" s="79"/>
      <c r="LZ79" s="79"/>
      <c r="MA79" s="79"/>
      <c r="MB79" s="79"/>
      <c r="MC79" s="79"/>
      <c r="MD79" s="79"/>
      <c r="ME79" s="79"/>
      <c r="MF79" s="79"/>
      <c r="MG79" s="79"/>
      <c r="MH79" s="79">
        <f>データ!ES7</f>
        <v>37932445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r5nyAKxiCEMPRG5Gkqoq2L49nxtQm+KJkdlIR/GmetAEySHY0edpsOEnkIGsjkYHptm0I/GyNoBmXz8HcsoA==" saltValue="5dE8Uy+BoIXxElWE5ur0A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1" t="s">
        <v>107</v>
      </c>
      <c r="AJ4" s="152"/>
      <c r="AK4" s="152"/>
      <c r="AL4" s="152"/>
      <c r="AM4" s="152"/>
      <c r="AN4" s="152"/>
      <c r="AO4" s="152"/>
      <c r="AP4" s="152"/>
      <c r="AQ4" s="152"/>
      <c r="AR4" s="152"/>
      <c r="AS4" s="153"/>
      <c r="AT4" s="154" t="s">
        <v>108</v>
      </c>
      <c r="AU4" s="150"/>
      <c r="AV4" s="150"/>
      <c r="AW4" s="150"/>
      <c r="AX4" s="150"/>
      <c r="AY4" s="150"/>
      <c r="AZ4" s="150"/>
      <c r="BA4" s="150"/>
      <c r="BB4" s="150"/>
      <c r="BC4" s="150"/>
      <c r="BD4" s="150"/>
      <c r="BE4" s="154" t="s">
        <v>109</v>
      </c>
      <c r="BF4" s="150"/>
      <c r="BG4" s="150"/>
      <c r="BH4" s="150"/>
      <c r="BI4" s="150"/>
      <c r="BJ4" s="150"/>
      <c r="BK4" s="150"/>
      <c r="BL4" s="150"/>
      <c r="BM4" s="150"/>
      <c r="BN4" s="150"/>
      <c r="BO4" s="150"/>
      <c r="BP4" s="151" t="s">
        <v>110</v>
      </c>
      <c r="BQ4" s="152"/>
      <c r="BR4" s="152"/>
      <c r="BS4" s="152"/>
      <c r="BT4" s="152"/>
      <c r="BU4" s="152"/>
      <c r="BV4" s="152"/>
      <c r="BW4" s="152"/>
      <c r="BX4" s="152"/>
      <c r="BY4" s="152"/>
      <c r="BZ4" s="153"/>
      <c r="CA4" s="150" t="s">
        <v>111</v>
      </c>
      <c r="CB4" s="150"/>
      <c r="CC4" s="150"/>
      <c r="CD4" s="150"/>
      <c r="CE4" s="150"/>
      <c r="CF4" s="150"/>
      <c r="CG4" s="150"/>
      <c r="CH4" s="150"/>
      <c r="CI4" s="150"/>
      <c r="CJ4" s="150"/>
      <c r="CK4" s="150"/>
      <c r="CL4" s="154" t="s">
        <v>112</v>
      </c>
      <c r="CM4" s="150"/>
      <c r="CN4" s="150"/>
      <c r="CO4" s="150"/>
      <c r="CP4" s="150"/>
      <c r="CQ4" s="150"/>
      <c r="CR4" s="150"/>
      <c r="CS4" s="150"/>
      <c r="CT4" s="150"/>
      <c r="CU4" s="150"/>
      <c r="CV4" s="150"/>
      <c r="CW4" s="150" t="s">
        <v>113</v>
      </c>
      <c r="CX4" s="150"/>
      <c r="CY4" s="150"/>
      <c r="CZ4" s="150"/>
      <c r="DA4" s="150"/>
      <c r="DB4" s="150"/>
      <c r="DC4" s="150"/>
      <c r="DD4" s="150"/>
      <c r="DE4" s="150"/>
      <c r="DF4" s="150"/>
      <c r="DG4" s="150"/>
      <c r="DH4" s="150" t="s">
        <v>114</v>
      </c>
      <c r="DI4" s="150"/>
      <c r="DJ4" s="150"/>
      <c r="DK4" s="150"/>
      <c r="DL4" s="150"/>
      <c r="DM4" s="150"/>
      <c r="DN4" s="150"/>
      <c r="DO4" s="150"/>
      <c r="DP4" s="150"/>
      <c r="DQ4" s="150"/>
      <c r="DR4" s="150"/>
      <c r="DS4" s="151" t="s">
        <v>115</v>
      </c>
      <c r="DT4" s="152"/>
      <c r="DU4" s="152"/>
      <c r="DV4" s="152"/>
      <c r="DW4" s="152"/>
      <c r="DX4" s="152"/>
      <c r="DY4" s="152"/>
      <c r="DZ4" s="152"/>
      <c r="EA4" s="152"/>
      <c r="EB4" s="152"/>
      <c r="EC4" s="153"/>
      <c r="ED4" s="150" t="s">
        <v>116</v>
      </c>
      <c r="EE4" s="150"/>
      <c r="EF4" s="150"/>
      <c r="EG4" s="150"/>
      <c r="EH4" s="150"/>
      <c r="EI4" s="150"/>
      <c r="EJ4" s="150"/>
      <c r="EK4" s="150"/>
      <c r="EL4" s="150"/>
      <c r="EM4" s="150"/>
      <c r="EN4" s="150"/>
      <c r="EO4" s="150" t="s">
        <v>117</v>
      </c>
      <c r="EP4" s="150"/>
      <c r="EQ4" s="150"/>
      <c r="ER4" s="150"/>
      <c r="ES4" s="150"/>
      <c r="ET4" s="150"/>
      <c r="EU4" s="150"/>
      <c r="EV4" s="150"/>
      <c r="EW4" s="150"/>
      <c r="EX4" s="150"/>
      <c r="EY4" s="150"/>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154</v>
      </c>
      <c r="CF5" s="62" t="s">
        <v>147</v>
      </c>
      <c r="CG5" s="62" t="s">
        <v>148</v>
      </c>
      <c r="CH5" s="62" t="s">
        <v>149</v>
      </c>
      <c r="CI5" s="62" t="s">
        <v>150</v>
      </c>
      <c r="CJ5" s="62" t="s">
        <v>151</v>
      </c>
      <c r="CK5" s="62" t="s">
        <v>152</v>
      </c>
      <c r="CL5" s="62" t="s">
        <v>142</v>
      </c>
      <c r="CM5" s="62" t="s">
        <v>155</v>
      </c>
      <c r="CN5" s="62" t="s">
        <v>144</v>
      </c>
      <c r="CO5" s="62" t="s">
        <v>145</v>
      </c>
      <c r="CP5" s="62" t="s">
        <v>154</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153</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156</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157</v>
      </c>
      <c r="B6" s="63">
        <f>B8</f>
        <v>2020</v>
      </c>
      <c r="C6" s="63">
        <f t="shared" ref="C6:M6" si="2">C8</f>
        <v>28037</v>
      </c>
      <c r="D6" s="63">
        <f t="shared" si="2"/>
        <v>46</v>
      </c>
      <c r="E6" s="63">
        <f t="shared" si="2"/>
        <v>6</v>
      </c>
      <c r="F6" s="63">
        <f t="shared" si="2"/>
        <v>0</v>
      </c>
      <c r="G6" s="63">
        <f t="shared" si="2"/>
        <v>1</v>
      </c>
      <c r="H6" s="155" t="str">
        <f>IF(H8&lt;&gt;I8,H8,"")&amp;IF(I8&lt;&gt;J8,I8,"")&amp;"　"&amp;J8</f>
        <v>青森県中部上北広域事業組合　公立七戸病院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9</v>
      </c>
      <c r="R6" s="63" t="str">
        <f t="shared" si="3"/>
        <v>-</v>
      </c>
      <c r="S6" s="63" t="str">
        <f t="shared" si="3"/>
        <v>ド 訓</v>
      </c>
      <c r="T6" s="63" t="str">
        <f t="shared" si="3"/>
        <v>救 輪</v>
      </c>
      <c r="U6" s="64" t="str">
        <f>U8</f>
        <v>-</v>
      </c>
      <c r="V6" s="64">
        <f>V8</f>
        <v>10593</v>
      </c>
      <c r="W6" s="63" t="str">
        <f>W8</f>
        <v>第２種該当</v>
      </c>
      <c r="X6" s="63" t="str">
        <f t="shared" ref="X6" si="4">X8</f>
        <v>-</v>
      </c>
      <c r="Y6" s="63" t="str">
        <f t="shared" si="3"/>
        <v>１０：１</v>
      </c>
      <c r="Z6" s="64">
        <f t="shared" si="3"/>
        <v>110</v>
      </c>
      <c r="AA6" s="64" t="str">
        <f t="shared" si="3"/>
        <v>-</v>
      </c>
      <c r="AB6" s="64" t="str">
        <f t="shared" si="3"/>
        <v>-</v>
      </c>
      <c r="AC6" s="64" t="str">
        <f t="shared" si="3"/>
        <v>-</v>
      </c>
      <c r="AD6" s="64" t="str">
        <f t="shared" si="3"/>
        <v>-</v>
      </c>
      <c r="AE6" s="64">
        <f t="shared" si="3"/>
        <v>110</v>
      </c>
      <c r="AF6" s="64">
        <f t="shared" si="3"/>
        <v>87</v>
      </c>
      <c r="AG6" s="64" t="str">
        <f t="shared" si="3"/>
        <v>-</v>
      </c>
      <c r="AH6" s="64">
        <f t="shared" si="3"/>
        <v>87</v>
      </c>
      <c r="AI6" s="65">
        <f>IF(AI8="-",NA(),AI8)</f>
        <v>96.5</v>
      </c>
      <c r="AJ6" s="65">
        <f t="shared" ref="AJ6:AR6" si="5">IF(AJ8="-",NA(),AJ8)</f>
        <v>100.3</v>
      </c>
      <c r="AK6" s="65">
        <f t="shared" si="5"/>
        <v>99.9</v>
      </c>
      <c r="AL6" s="65">
        <f t="shared" si="5"/>
        <v>98.9</v>
      </c>
      <c r="AM6" s="65">
        <f t="shared" si="5"/>
        <v>96.1</v>
      </c>
      <c r="AN6" s="65">
        <f t="shared" si="5"/>
        <v>96.7</v>
      </c>
      <c r="AO6" s="65">
        <f t="shared" si="5"/>
        <v>96.6</v>
      </c>
      <c r="AP6" s="65">
        <f t="shared" si="5"/>
        <v>97.2</v>
      </c>
      <c r="AQ6" s="65">
        <f t="shared" si="5"/>
        <v>96.9</v>
      </c>
      <c r="AR6" s="65">
        <f t="shared" si="5"/>
        <v>100.6</v>
      </c>
      <c r="AS6" s="65" t="str">
        <f>IF(AS8="-","【-】","【"&amp;SUBSTITUTE(TEXT(AS8,"#,##0.0"),"-","△")&amp;"】")</f>
        <v>【102.5】</v>
      </c>
      <c r="AT6" s="65">
        <f>IF(AT8="-",NA(),AT8)</f>
        <v>83.3</v>
      </c>
      <c r="AU6" s="65">
        <f t="shared" ref="AU6:BC6" si="6">IF(AU8="-",NA(),AU8)</f>
        <v>81.2</v>
      </c>
      <c r="AV6" s="65">
        <f t="shared" si="6"/>
        <v>78</v>
      </c>
      <c r="AW6" s="65">
        <f t="shared" si="6"/>
        <v>77</v>
      </c>
      <c r="AX6" s="65">
        <f t="shared" si="6"/>
        <v>73.599999999999994</v>
      </c>
      <c r="AY6" s="65">
        <f t="shared" si="6"/>
        <v>84.2</v>
      </c>
      <c r="AZ6" s="65">
        <f t="shared" si="6"/>
        <v>83.9</v>
      </c>
      <c r="BA6" s="65">
        <f t="shared" si="6"/>
        <v>84</v>
      </c>
      <c r="BB6" s="65">
        <f t="shared" si="6"/>
        <v>84.3</v>
      </c>
      <c r="BC6" s="65">
        <f t="shared" si="6"/>
        <v>80.7</v>
      </c>
      <c r="BD6" s="65" t="str">
        <f>IF(BD8="-","【-】","【"&amp;SUBSTITUTE(TEXT(BD8,"#,##0.0"),"-","△")&amp;"】")</f>
        <v>【84.7】</v>
      </c>
      <c r="BE6" s="65">
        <f>IF(BE8="-",NA(),BE8)</f>
        <v>9.4</v>
      </c>
      <c r="BF6" s="65">
        <f t="shared" ref="BF6:BN6" si="7">IF(BF8="-",NA(),BF8)</f>
        <v>9.1999999999999993</v>
      </c>
      <c r="BG6" s="65">
        <f t="shared" si="7"/>
        <v>10.199999999999999</v>
      </c>
      <c r="BH6" s="65">
        <f t="shared" si="7"/>
        <v>11.7</v>
      </c>
      <c r="BI6" s="65">
        <f t="shared" si="7"/>
        <v>17.8</v>
      </c>
      <c r="BJ6" s="65">
        <f t="shared" si="7"/>
        <v>119.5</v>
      </c>
      <c r="BK6" s="65">
        <f t="shared" si="7"/>
        <v>116.9</v>
      </c>
      <c r="BL6" s="65">
        <f t="shared" si="7"/>
        <v>117.1</v>
      </c>
      <c r="BM6" s="65">
        <f t="shared" si="7"/>
        <v>120.5</v>
      </c>
      <c r="BN6" s="65">
        <f t="shared" si="7"/>
        <v>124.2</v>
      </c>
      <c r="BO6" s="65" t="str">
        <f>IF(BO8="-","【-】","【"&amp;SUBSTITUTE(TEXT(BO8,"#,##0.0"),"-","△")&amp;"】")</f>
        <v>【69.3】</v>
      </c>
      <c r="BP6" s="65">
        <f>IF(BP8="-",NA(),BP8)</f>
        <v>65</v>
      </c>
      <c r="BQ6" s="65">
        <f t="shared" ref="BQ6:BY6" si="8">IF(BQ8="-",NA(),BQ8)</f>
        <v>70.099999999999994</v>
      </c>
      <c r="BR6" s="65">
        <f t="shared" si="8"/>
        <v>62.2</v>
      </c>
      <c r="BS6" s="65">
        <f t="shared" si="8"/>
        <v>60.1</v>
      </c>
      <c r="BT6" s="65">
        <f t="shared" si="8"/>
        <v>53.1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38713</v>
      </c>
      <c r="CB6" s="66">
        <f t="shared" ref="CB6:CJ6" si="9">IF(CB8="-",NA(),CB8)</f>
        <v>38317</v>
      </c>
      <c r="CC6" s="66">
        <f t="shared" si="9"/>
        <v>38593</v>
      </c>
      <c r="CD6" s="66">
        <f t="shared" si="9"/>
        <v>39737</v>
      </c>
      <c r="CE6" s="66">
        <f t="shared" si="9"/>
        <v>43162</v>
      </c>
      <c r="CF6" s="66">
        <f t="shared" si="9"/>
        <v>33492</v>
      </c>
      <c r="CG6" s="66">
        <f t="shared" si="9"/>
        <v>34136</v>
      </c>
      <c r="CH6" s="66">
        <f t="shared" si="9"/>
        <v>34924</v>
      </c>
      <c r="CI6" s="66">
        <f t="shared" si="9"/>
        <v>35788</v>
      </c>
      <c r="CJ6" s="66">
        <f t="shared" si="9"/>
        <v>37855</v>
      </c>
      <c r="CK6" s="65" t="str">
        <f>IF(CK8="-","【-】","【"&amp;SUBSTITUTE(TEXT(CK8,"#,##0"),"-","△")&amp;"】")</f>
        <v>【56,733】</v>
      </c>
      <c r="CL6" s="66">
        <f>IF(CL8="-",NA(),CL8)</f>
        <v>6021</v>
      </c>
      <c r="CM6" s="66">
        <f t="shared" ref="CM6:CU6" si="10">IF(CM8="-",NA(),CM8)</f>
        <v>6110</v>
      </c>
      <c r="CN6" s="66">
        <f t="shared" si="10"/>
        <v>6328</v>
      </c>
      <c r="CO6" s="66">
        <f t="shared" si="10"/>
        <v>6716</v>
      </c>
      <c r="CP6" s="66">
        <f t="shared" si="10"/>
        <v>7664</v>
      </c>
      <c r="CQ6" s="66">
        <f t="shared" si="10"/>
        <v>9976</v>
      </c>
      <c r="CR6" s="66">
        <f t="shared" si="10"/>
        <v>10130</v>
      </c>
      <c r="CS6" s="66">
        <f t="shared" si="10"/>
        <v>10244</v>
      </c>
      <c r="CT6" s="66">
        <f t="shared" si="10"/>
        <v>10602</v>
      </c>
      <c r="CU6" s="66">
        <f t="shared" si="10"/>
        <v>11234</v>
      </c>
      <c r="CV6" s="65" t="str">
        <f>IF(CV8="-","【-】","【"&amp;SUBSTITUTE(TEXT(CV8,"#,##0"),"-","△")&amp;"】")</f>
        <v>【16,778】</v>
      </c>
      <c r="CW6" s="65">
        <f>IF(CW8="-",NA(),CW8)</f>
        <v>57.5</v>
      </c>
      <c r="CX6" s="65">
        <f t="shared" ref="CX6:DF6" si="11">IF(CX8="-",NA(),CX8)</f>
        <v>60.1</v>
      </c>
      <c r="CY6" s="65">
        <f t="shared" si="11"/>
        <v>62</v>
      </c>
      <c r="CZ6" s="65">
        <f t="shared" si="11"/>
        <v>64.900000000000006</v>
      </c>
      <c r="DA6" s="65">
        <f t="shared" si="11"/>
        <v>68</v>
      </c>
      <c r="DB6" s="65">
        <f t="shared" si="11"/>
        <v>63.4</v>
      </c>
      <c r="DC6" s="65">
        <f t="shared" si="11"/>
        <v>63.4</v>
      </c>
      <c r="DD6" s="65">
        <f t="shared" si="11"/>
        <v>63.7</v>
      </c>
      <c r="DE6" s="65">
        <f t="shared" si="11"/>
        <v>63.3</v>
      </c>
      <c r="DF6" s="65">
        <f t="shared" si="11"/>
        <v>68.5</v>
      </c>
      <c r="DG6" s="65" t="str">
        <f>IF(DG8="-","【-】","【"&amp;SUBSTITUTE(TEXT(DG8,"#,##0.0"),"-","△")&amp;"】")</f>
        <v>【58.8】</v>
      </c>
      <c r="DH6" s="65">
        <f>IF(DH8="-",NA(),DH8)</f>
        <v>16.7</v>
      </c>
      <c r="DI6" s="65">
        <f t="shared" ref="DI6:DQ6" si="12">IF(DI8="-",NA(),DI8)</f>
        <v>16.5</v>
      </c>
      <c r="DJ6" s="65">
        <f t="shared" si="12"/>
        <v>15.7</v>
      </c>
      <c r="DK6" s="65">
        <f t="shared" si="12"/>
        <v>16.3</v>
      </c>
      <c r="DL6" s="65">
        <f t="shared" si="12"/>
        <v>16.7</v>
      </c>
      <c r="DM6" s="65">
        <f t="shared" si="12"/>
        <v>18.7</v>
      </c>
      <c r="DN6" s="65">
        <f t="shared" si="12"/>
        <v>18.3</v>
      </c>
      <c r="DO6" s="65">
        <f t="shared" si="12"/>
        <v>17.7</v>
      </c>
      <c r="DP6" s="65">
        <f t="shared" si="12"/>
        <v>17.5</v>
      </c>
      <c r="DQ6" s="65">
        <f t="shared" si="12"/>
        <v>17.5</v>
      </c>
      <c r="DR6" s="65" t="str">
        <f>IF(DR8="-","【-】","【"&amp;SUBSTITUTE(TEXT(DR8,"#,##0.0"),"-","△")&amp;"】")</f>
        <v>【24.8】</v>
      </c>
      <c r="DS6" s="65">
        <f>IF(DS8="-",NA(),DS8)</f>
        <v>65.7</v>
      </c>
      <c r="DT6" s="65">
        <f t="shared" ref="DT6:EB6" si="13">IF(DT8="-",NA(),DT8)</f>
        <v>68.599999999999994</v>
      </c>
      <c r="DU6" s="65">
        <f t="shared" si="13"/>
        <v>70.3</v>
      </c>
      <c r="DV6" s="65">
        <f t="shared" si="13"/>
        <v>69.5</v>
      </c>
      <c r="DW6" s="65">
        <f t="shared" si="13"/>
        <v>71.3</v>
      </c>
      <c r="DX6" s="65">
        <f t="shared" si="13"/>
        <v>52.5</v>
      </c>
      <c r="DY6" s="65">
        <f t="shared" si="13"/>
        <v>53.5</v>
      </c>
      <c r="DZ6" s="65">
        <f t="shared" si="13"/>
        <v>54.1</v>
      </c>
      <c r="EA6" s="65">
        <f t="shared" si="13"/>
        <v>54.6</v>
      </c>
      <c r="EB6" s="65">
        <f t="shared" si="13"/>
        <v>56.9</v>
      </c>
      <c r="EC6" s="65" t="str">
        <f>IF(EC8="-","【-】","【"&amp;SUBSTITUTE(TEXT(EC8,"#,##0.0"),"-","△")&amp;"】")</f>
        <v>【54.8】</v>
      </c>
      <c r="ED6" s="65">
        <f>IF(ED8="-",NA(),ED8)</f>
        <v>66.400000000000006</v>
      </c>
      <c r="EE6" s="65">
        <f t="shared" ref="EE6:EM6" si="14">IF(EE8="-",NA(),EE8)</f>
        <v>71</v>
      </c>
      <c r="EF6" s="65">
        <f t="shared" si="14"/>
        <v>72.099999999999994</v>
      </c>
      <c r="EG6" s="65">
        <f t="shared" si="14"/>
        <v>68</v>
      </c>
      <c r="EH6" s="65">
        <f t="shared" si="14"/>
        <v>70.2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33229933</v>
      </c>
      <c r="EP6" s="66">
        <f t="shared" ref="EP6:EX6" si="15">IF(EP8="-",NA(),EP8)</f>
        <v>36510036</v>
      </c>
      <c r="EQ6" s="66">
        <f t="shared" si="15"/>
        <v>36479891</v>
      </c>
      <c r="ER6" s="66">
        <f t="shared" si="15"/>
        <v>37038645</v>
      </c>
      <c r="ES6" s="66">
        <f t="shared" si="15"/>
        <v>37932445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158</v>
      </c>
      <c r="B7" s="63">
        <f t="shared" ref="B7:AH7" si="16">B8</f>
        <v>2020</v>
      </c>
      <c r="C7" s="63">
        <f t="shared" si="16"/>
        <v>28037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9</v>
      </c>
      <c r="R7" s="63" t="str">
        <f t="shared" si="16"/>
        <v>-</v>
      </c>
      <c r="S7" s="63" t="str">
        <f t="shared" si="16"/>
        <v>ド 訓</v>
      </c>
      <c r="T7" s="63" t="str">
        <f t="shared" si="16"/>
        <v>救 輪</v>
      </c>
      <c r="U7" s="64" t="str">
        <f>U8</f>
        <v>-</v>
      </c>
      <c r="V7" s="64">
        <f>V8</f>
        <v>10593</v>
      </c>
      <c r="W7" s="63" t="str">
        <f>W8</f>
        <v>第２種該当</v>
      </c>
      <c r="X7" s="63" t="str">
        <f t="shared" si="16"/>
        <v>-</v>
      </c>
      <c r="Y7" s="63" t="str">
        <f t="shared" si="16"/>
        <v>１０：１</v>
      </c>
      <c r="Z7" s="64">
        <f t="shared" si="16"/>
        <v>110</v>
      </c>
      <c r="AA7" s="64" t="str">
        <f t="shared" si="16"/>
        <v>-</v>
      </c>
      <c r="AB7" s="64" t="str">
        <f t="shared" si="16"/>
        <v>-</v>
      </c>
      <c r="AC7" s="64" t="str">
        <f t="shared" si="16"/>
        <v>-</v>
      </c>
      <c r="AD7" s="64" t="str">
        <f t="shared" si="16"/>
        <v>-</v>
      </c>
      <c r="AE7" s="64">
        <f t="shared" si="16"/>
        <v>110</v>
      </c>
      <c r="AF7" s="64">
        <f t="shared" si="16"/>
        <v>87</v>
      </c>
      <c r="AG7" s="64" t="str">
        <f t="shared" si="16"/>
        <v>-</v>
      </c>
      <c r="AH7" s="64">
        <f t="shared" si="16"/>
        <v>87</v>
      </c>
      <c r="AI7" s="65">
        <f>AI8</f>
        <v>96.5</v>
      </c>
      <c r="AJ7" s="65">
        <f t="shared" ref="AJ7:AR7" si="17">AJ8</f>
        <v>100.3</v>
      </c>
      <c r="AK7" s="65">
        <f t="shared" si="17"/>
        <v>99.9</v>
      </c>
      <c r="AL7" s="65">
        <f t="shared" si="17"/>
        <v>98.9</v>
      </c>
      <c r="AM7" s="65">
        <f t="shared" si="17"/>
        <v>96.1</v>
      </c>
      <c r="AN7" s="65">
        <f t="shared" si="17"/>
        <v>96.7</v>
      </c>
      <c r="AO7" s="65">
        <f t="shared" si="17"/>
        <v>96.6</v>
      </c>
      <c r="AP7" s="65">
        <f t="shared" si="17"/>
        <v>97.2</v>
      </c>
      <c r="AQ7" s="65">
        <f t="shared" si="17"/>
        <v>96.9</v>
      </c>
      <c r="AR7" s="65">
        <f t="shared" si="17"/>
        <v>100.6</v>
      </c>
      <c r="AS7" s="65"/>
      <c r="AT7" s="65">
        <f>AT8</f>
        <v>83.3</v>
      </c>
      <c r="AU7" s="65">
        <f t="shared" ref="AU7:BC7" si="18">AU8</f>
        <v>81.2</v>
      </c>
      <c r="AV7" s="65">
        <f t="shared" si="18"/>
        <v>78</v>
      </c>
      <c r="AW7" s="65">
        <f t="shared" si="18"/>
        <v>77</v>
      </c>
      <c r="AX7" s="65">
        <f t="shared" si="18"/>
        <v>73.599999999999994</v>
      </c>
      <c r="AY7" s="65">
        <f t="shared" si="18"/>
        <v>84.2</v>
      </c>
      <c r="AZ7" s="65">
        <f t="shared" si="18"/>
        <v>83.9</v>
      </c>
      <c r="BA7" s="65">
        <f t="shared" si="18"/>
        <v>84</v>
      </c>
      <c r="BB7" s="65">
        <f t="shared" si="18"/>
        <v>84.3</v>
      </c>
      <c r="BC7" s="65">
        <f t="shared" si="18"/>
        <v>80.7</v>
      </c>
      <c r="BD7" s="65"/>
      <c r="BE7" s="65">
        <f>BE8</f>
        <v>9.4</v>
      </c>
      <c r="BF7" s="65">
        <f t="shared" ref="BF7:BN7" si="19">BF8</f>
        <v>9.1999999999999993</v>
      </c>
      <c r="BG7" s="65">
        <f t="shared" si="19"/>
        <v>10.199999999999999</v>
      </c>
      <c r="BH7" s="65">
        <f t="shared" si="19"/>
        <v>11.7</v>
      </c>
      <c r="BI7" s="65">
        <f t="shared" si="19"/>
        <v>17.8</v>
      </c>
      <c r="BJ7" s="65">
        <f t="shared" si="19"/>
        <v>119.5</v>
      </c>
      <c r="BK7" s="65">
        <f t="shared" si="19"/>
        <v>116.9</v>
      </c>
      <c r="BL7" s="65">
        <f t="shared" si="19"/>
        <v>117.1</v>
      </c>
      <c r="BM7" s="65">
        <f t="shared" si="19"/>
        <v>120.5</v>
      </c>
      <c r="BN7" s="65">
        <f t="shared" si="19"/>
        <v>124.2</v>
      </c>
      <c r="BO7" s="65"/>
      <c r="BP7" s="65">
        <f>BP8</f>
        <v>65</v>
      </c>
      <c r="BQ7" s="65">
        <f t="shared" ref="BQ7:BY7" si="20">BQ8</f>
        <v>70.099999999999994</v>
      </c>
      <c r="BR7" s="65">
        <f t="shared" si="20"/>
        <v>62.2</v>
      </c>
      <c r="BS7" s="65">
        <f t="shared" si="20"/>
        <v>60.1</v>
      </c>
      <c r="BT7" s="65">
        <f t="shared" si="20"/>
        <v>53.1</v>
      </c>
      <c r="BU7" s="65">
        <f t="shared" si="20"/>
        <v>69.8</v>
      </c>
      <c r="BV7" s="65">
        <f t="shared" si="20"/>
        <v>69.7</v>
      </c>
      <c r="BW7" s="65">
        <f t="shared" si="20"/>
        <v>70.099999999999994</v>
      </c>
      <c r="BX7" s="65">
        <f t="shared" si="20"/>
        <v>70.400000000000006</v>
      </c>
      <c r="BY7" s="65">
        <f t="shared" si="20"/>
        <v>65.8</v>
      </c>
      <c r="BZ7" s="65"/>
      <c r="CA7" s="66">
        <f>CA8</f>
        <v>38713</v>
      </c>
      <c r="CB7" s="66">
        <f t="shared" ref="CB7:CJ7" si="21">CB8</f>
        <v>38317</v>
      </c>
      <c r="CC7" s="66">
        <f t="shared" si="21"/>
        <v>38593</v>
      </c>
      <c r="CD7" s="66">
        <f t="shared" si="21"/>
        <v>39737</v>
      </c>
      <c r="CE7" s="66">
        <f t="shared" si="21"/>
        <v>43162</v>
      </c>
      <c r="CF7" s="66">
        <f t="shared" si="21"/>
        <v>33492</v>
      </c>
      <c r="CG7" s="66">
        <f t="shared" si="21"/>
        <v>34136</v>
      </c>
      <c r="CH7" s="66">
        <f t="shared" si="21"/>
        <v>34924</v>
      </c>
      <c r="CI7" s="66">
        <f t="shared" si="21"/>
        <v>35788</v>
      </c>
      <c r="CJ7" s="66">
        <f t="shared" si="21"/>
        <v>37855</v>
      </c>
      <c r="CK7" s="65"/>
      <c r="CL7" s="66">
        <f>CL8</f>
        <v>6021</v>
      </c>
      <c r="CM7" s="66">
        <f t="shared" ref="CM7:CU7" si="22">CM8</f>
        <v>6110</v>
      </c>
      <c r="CN7" s="66">
        <f t="shared" si="22"/>
        <v>6328</v>
      </c>
      <c r="CO7" s="66">
        <f t="shared" si="22"/>
        <v>6716</v>
      </c>
      <c r="CP7" s="66">
        <f t="shared" si="22"/>
        <v>7664</v>
      </c>
      <c r="CQ7" s="66">
        <f t="shared" si="22"/>
        <v>9976</v>
      </c>
      <c r="CR7" s="66">
        <f t="shared" si="22"/>
        <v>10130</v>
      </c>
      <c r="CS7" s="66">
        <f t="shared" si="22"/>
        <v>10244</v>
      </c>
      <c r="CT7" s="66">
        <f t="shared" si="22"/>
        <v>10602</v>
      </c>
      <c r="CU7" s="66">
        <f t="shared" si="22"/>
        <v>11234</v>
      </c>
      <c r="CV7" s="65"/>
      <c r="CW7" s="65">
        <f>CW8</f>
        <v>57.5</v>
      </c>
      <c r="CX7" s="65">
        <f t="shared" ref="CX7:DF7" si="23">CX8</f>
        <v>60.1</v>
      </c>
      <c r="CY7" s="65">
        <f t="shared" si="23"/>
        <v>62</v>
      </c>
      <c r="CZ7" s="65">
        <f t="shared" si="23"/>
        <v>64.900000000000006</v>
      </c>
      <c r="DA7" s="65">
        <f t="shared" si="23"/>
        <v>68</v>
      </c>
      <c r="DB7" s="65">
        <f t="shared" si="23"/>
        <v>63.4</v>
      </c>
      <c r="DC7" s="65">
        <f t="shared" si="23"/>
        <v>63.4</v>
      </c>
      <c r="DD7" s="65">
        <f t="shared" si="23"/>
        <v>63.7</v>
      </c>
      <c r="DE7" s="65">
        <f t="shared" si="23"/>
        <v>63.3</v>
      </c>
      <c r="DF7" s="65">
        <f t="shared" si="23"/>
        <v>68.5</v>
      </c>
      <c r="DG7" s="65"/>
      <c r="DH7" s="65">
        <f>DH8</f>
        <v>16.7</v>
      </c>
      <c r="DI7" s="65">
        <f t="shared" ref="DI7:DQ7" si="24">DI8</f>
        <v>16.5</v>
      </c>
      <c r="DJ7" s="65">
        <f t="shared" si="24"/>
        <v>15.7</v>
      </c>
      <c r="DK7" s="65">
        <f t="shared" si="24"/>
        <v>16.3</v>
      </c>
      <c r="DL7" s="65">
        <f t="shared" si="24"/>
        <v>16.7</v>
      </c>
      <c r="DM7" s="65">
        <f t="shared" si="24"/>
        <v>18.7</v>
      </c>
      <c r="DN7" s="65">
        <f t="shared" si="24"/>
        <v>18.3</v>
      </c>
      <c r="DO7" s="65">
        <f t="shared" si="24"/>
        <v>17.7</v>
      </c>
      <c r="DP7" s="65">
        <f t="shared" si="24"/>
        <v>17.5</v>
      </c>
      <c r="DQ7" s="65">
        <f t="shared" si="24"/>
        <v>17.5</v>
      </c>
      <c r="DR7" s="65"/>
      <c r="DS7" s="65">
        <f>DS8</f>
        <v>65.7</v>
      </c>
      <c r="DT7" s="65">
        <f t="shared" ref="DT7:EB7" si="25">DT8</f>
        <v>68.599999999999994</v>
      </c>
      <c r="DU7" s="65">
        <f t="shared" si="25"/>
        <v>70.3</v>
      </c>
      <c r="DV7" s="65">
        <f t="shared" si="25"/>
        <v>69.5</v>
      </c>
      <c r="DW7" s="65">
        <f t="shared" si="25"/>
        <v>71.3</v>
      </c>
      <c r="DX7" s="65">
        <f t="shared" si="25"/>
        <v>52.5</v>
      </c>
      <c r="DY7" s="65">
        <f t="shared" si="25"/>
        <v>53.5</v>
      </c>
      <c r="DZ7" s="65">
        <f t="shared" si="25"/>
        <v>54.1</v>
      </c>
      <c r="EA7" s="65">
        <f t="shared" si="25"/>
        <v>54.6</v>
      </c>
      <c r="EB7" s="65">
        <f t="shared" si="25"/>
        <v>56.9</v>
      </c>
      <c r="EC7" s="65"/>
      <c r="ED7" s="65">
        <f>ED8</f>
        <v>66.400000000000006</v>
      </c>
      <c r="EE7" s="65">
        <f t="shared" ref="EE7:EM7" si="26">EE8</f>
        <v>71</v>
      </c>
      <c r="EF7" s="65">
        <f t="shared" si="26"/>
        <v>72.099999999999994</v>
      </c>
      <c r="EG7" s="65">
        <f t="shared" si="26"/>
        <v>68</v>
      </c>
      <c r="EH7" s="65">
        <f t="shared" si="26"/>
        <v>70.2</v>
      </c>
      <c r="EI7" s="65">
        <f t="shared" si="26"/>
        <v>69.7</v>
      </c>
      <c r="EJ7" s="65">
        <f t="shared" si="26"/>
        <v>71.3</v>
      </c>
      <c r="EK7" s="65">
        <f t="shared" si="26"/>
        <v>71.400000000000006</v>
      </c>
      <c r="EL7" s="65">
        <f t="shared" si="26"/>
        <v>71.7</v>
      </c>
      <c r="EM7" s="65">
        <f t="shared" si="26"/>
        <v>72.900000000000006</v>
      </c>
      <c r="EN7" s="65"/>
      <c r="EO7" s="66">
        <f>EO8</f>
        <v>33229933</v>
      </c>
      <c r="EP7" s="66">
        <f t="shared" ref="EP7:EX7" si="27">EP8</f>
        <v>36510036</v>
      </c>
      <c r="EQ7" s="66">
        <f t="shared" si="27"/>
        <v>36479891</v>
      </c>
      <c r="ER7" s="66">
        <f t="shared" si="27"/>
        <v>37038645</v>
      </c>
      <c r="ES7" s="66">
        <f t="shared" si="27"/>
        <v>37932445</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28037</v>
      </c>
      <c r="D8" s="68">
        <v>46</v>
      </c>
      <c r="E8" s="68">
        <v>6</v>
      </c>
      <c r="F8" s="68">
        <v>0</v>
      </c>
      <c r="G8" s="68">
        <v>1</v>
      </c>
      <c r="H8" s="68" t="s">
        <v>159</v>
      </c>
      <c r="I8" s="68" t="s">
        <v>160</v>
      </c>
      <c r="J8" s="68" t="s">
        <v>161</v>
      </c>
      <c r="K8" s="68" t="s">
        <v>162</v>
      </c>
      <c r="L8" s="68" t="s">
        <v>163</v>
      </c>
      <c r="M8" s="68" t="s">
        <v>164</v>
      </c>
      <c r="N8" s="68" t="s">
        <v>165</v>
      </c>
      <c r="O8" s="68" t="s">
        <v>166</v>
      </c>
      <c r="P8" s="68" t="s">
        <v>167</v>
      </c>
      <c r="Q8" s="69">
        <v>9</v>
      </c>
      <c r="R8" s="68" t="s">
        <v>39</v>
      </c>
      <c r="S8" s="68" t="s">
        <v>168</v>
      </c>
      <c r="T8" s="68" t="s">
        <v>169</v>
      </c>
      <c r="U8" s="69" t="s">
        <v>39</v>
      </c>
      <c r="V8" s="69">
        <v>10593</v>
      </c>
      <c r="W8" s="68" t="s">
        <v>170</v>
      </c>
      <c r="X8" s="68" t="s">
        <v>39</v>
      </c>
      <c r="Y8" s="70" t="s">
        <v>171</v>
      </c>
      <c r="Z8" s="69">
        <v>110</v>
      </c>
      <c r="AA8" s="69" t="s">
        <v>39</v>
      </c>
      <c r="AB8" s="69" t="s">
        <v>39</v>
      </c>
      <c r="AC8" s="69" t="s">
        <v>39</v>
      </c>
      <c r="AD8" s="69" t="s">
        <v>39</v>
      </c>
      <c r="AE8" s="69">
        <v>110</v>
      </c>
      <c r="AF8" s="69">
        <v>87</v>
      </c>
      <c r="AG8" s="69" t="s">
        <v>39</v>
      </c>
      <c r="AH8" s="69">
        <v>87</v>
      </c>
      <c r="AI8" s="71">
        <v>96.5</v>
      </c>
      <c r="AJ8" s="71">
        <v>100.3</v>
      </c>
      <c r="AK8" s="71">
        <v>99.9</v>
      </c>
      <c r="AL8" s="71">
        <v>98.9</v>
      </c>
      <c r="AM8" s="71">
        <v>96.1</v>
      </c>
      <c r="AN8" s="71">
        <v>96.7</v>
      </c>
      <c r="AO8" s="71">
        <v>96.6</v>
      </c>
      <c r="AP8" s="71">
        <v>97.2</v>
      </c>
      <c r="AQ8" s="71">
        <v>96.9</v>
      </c>
      <c r="AR8" s="71">
        <v>100.6</v>
      </c>
      <c r="AS8" s="71">
        <v>102.5</v>
      </c>
      <c r="AT8" s="71">
        <v>83.3</v>
      </c>
      <c r="AU8" s="71">
        <v>81.2</v>
      </c>
      <c r="AV8" s="71">
        <v>78</v>
      </c>
      <c r="AW8" s="71">
        <v>77</v>
      </c>
      <c r="AX8" s="71">
        <v>73.599999999999994</v>
      </c>
      <c r="AY8" s="71">
        <v>84.2</v>
      </c>
      <c r="AZ8" s="71">
        <v>83.9</v>
      </c>
      <c r="BA8" s="71">
        <v>84</v>
      </c>
      <c r="BB8" s="71">
        <v>84.3</v>
      </c>
      <c r="BC8" s="71">
        <v>80.7</v>
      </c>
      <c r="BD8" s="71">
        <v>84.7</v>
      </c>
      <c r="BE8" s="72">
        <v>9.4</v>
      </c>
      <c r="BF8" s="72">
        <v>9.1999999999999993</v>
      </c>
      <c r="BG8" s="72">
        <v>10.199999999999999</v>
      </c>
      <c r="BH8" s="72">
        <v>11.7</v>
      </c>
      <c r="BI8" s="72">
        <v>17.8</v>
      </c>
      <c r="BJ8" s="72">
        <v>119.5</v>
      </c>
      <c r="BK8" s="72">
        <v>116.9</v>
      </c>
      <c r="BL8" s="72">
        <v>117.1</v>
      </c>
      <c r="BM8" s="72">
        <v>120.5</v>
      </c>
      <c r="BN8" s="72">
        <v>124.2</v>
      </c>
      <c r="BO8" s="72">
        <v>69.3</v>
      </c>
      <c r="BP8" s="71">
        <v>65</v>
      </c>
      <c r="BQ8" s="71">
        <v>70.099999999999994</v>
      </c>
      <c r="BR8" s="71">
        <v>62.2</v>
      </c>
      <c r="BS8" s="71">
        <v>60.1</v>
      </c>
      <c r="BT8" s="71">
        <v>53.1</v>
      </c>
      <c r="BU8" s="71">
        <v>69.8</v>
      </c>
      <c r="BV8" s="71">
        <v>69.7</v>
      </c>
      <c r="BW8" s="71">
        <v>70.099999999999994</v>
      </c>
      <c r="BX8" s="71">
        <v>70.400000000000006</v>
      </c>
      <c r="BY8" s="71">
        <v>65.8</v>
      </c>
      <c r="BZ8" s="71">
        <v>67.2</v>
      </c>
      <c r="CA8" s="72">
        <v>38713</v>
      </c>
      <c r="CB8" s="72">
        <v>38317</v>
      </c>
      <c r="CC8" s="72">
        <v>38593</v>
      </c>
      <c r="CD8" s="72">
        <v>39737</v>
      </c>
      <c r="CE8" s="72">
        <v>43162</v>
      </c>
      <c r="CF8" s="72">
        <v>33492</v>
      </c>
      <c r="CG8" s="72">
        <v>34136</v>
      </c>
      <c r="CH8" s="72">
        <v>34924</v>
      </c>
      <c r="CI8" s="72">
        <v>35788</v>
      </c>
      <c r="CJ8" s="72">
        <v>37855</v>
      </c>
      <c r="CK8" s="71">
        <v>56733</v>
      </c>
      <c r="CL8" s="72">
        <v>6021</v>
      </c>
      <c r="CM8" s="72">
        <v>6110</v>
      </c>
      <c r="CN8" s="72">
        <v>6328</v>
      </c>
      <c r="CO8" s="72">
        <v>6716</v>
      </c>
      <c r="CP8" s="72">
        <v>7664</v>
      </c>
      <c r="CQ8" s="72">
        <v>9976</v>
      </c>
      <c r="CR8" s="72">
        <v>10130</v>
      </c>
      <c r="CS8" s="72">
        <v>10244</v>
      </c>
      <c r="CT8" s="72">
        <v>10602</v>
      </c>
      <c r="CU8" s="72">
        <v>11234</v>
      </c>
      <c r="CV8" s="71">
        <v>16778</v>
      </c>
      <c r="CW8" s="72">
        <v>57.5</v>
      </c>
      <c r="CX8" s="72">
        <v>60.1</v>
      </c>
      <c r="CY8" s="72">
        <v>62</v>
      </c>
      <c r="CZ8" s="72">
        <v>64.900000000000006</v>
      </c>
      <c r="DA8" s="72">
        <v>68</v>
      </c>
      <c r="DB8" s="72">
        <v>63.4</v>
      </c>
      <c r="DC8" s="72">
        <v>63.4</v>
      </c>
      <c r="DD8" s="72">
        <v>63.7</v>
      </c>
      <c r="DE8" s="72">
        <v>63.3</v>
      </c>
      <c r="DF8" s="72">
        <v>68.5</v>
      </c>
      <c r="DG8" s="72">
        <v>58.8</v>
      </c>
      <c r="DH8" s="72">
        <v>16.7</v>
      </c>
      <c r="DI8" s="72">
        <v>16.5</v>
      </c>
      <c r="DJ8" s="72">
        <v>15.7</v>
      </c>
      <c r="DK8" s="72">
        <v>16.3</v>
      </c>
      <c r="DL8" s="72">
        <v>16.7</v>
      </c>
      <c r="DM8" s="72">
        <v>18.7</v>
      </c>
      <c r="DN8" s="72">
        <v>18.3</v>
      </c>
      <c r="DO8" s="72">
        <v>17.7</v>
      </c>
      <c r="DP8" s="72">
        <v>17.5</v>
      </c>
      <c r="DQ8" s="72">
        <v>17.5</v>
      </c>
      <c r="DR8" s="72">
        <v>24.8</v>
      </c>
      <c r="DS8" s="71">
        <v>65.7</v>
      </c>
      <c r="DT8" s="71">
        <v>68.599999999999994</v>
      </c>
      <c r="DU8" s="71">
        <v>70.3</v>
      </c>
      <c r="DV8" s="71">
        <v>69.5</v>
      </c>
      <c r="DW8" s="71">
        <v>71.3</v>
      </c>
      <c r="DX8" s="71">
        <v>52.5</v>
      </c>
      <c r="DY8" s="71">
        <v>53.5</v>
      </c>
      <c r="DZ8" s="71">
        <v>54.1</v>
      </c>
      <c r="EA8" s="71">
        <v>54.6</v>
      </c>
      <c r="EB8" s="71">
        <v>56.9</v>
      </c>
      <c r="EC8" s="71">
        <v>54.8</v>
      </c>
      <c r="ED8" s="71">
        <v>66.400000000000006</v>
      </c>
      <c r="EE8" s="71">
        <v>71</v>
      </c>
      <c r="EF8" s="71">
        <v>72.099999999999994</v>
      </c>
      <c r="EG8" s="71">
        <v>68</v>
      </c>
      <c r="EH8" s="71">
        <v>70.2</v>
      </c>
      <c r="EI8" s="71">
        <v>69.7</v>
      </c>
      <c r="EJ8" s="71">
        <v>71.3</v>
      </c>
      <c r="EK8" s="71">
        <v>71.400000000000006</v>
      </c>
      <c r="EL8" s="71">
        <v>71.7</v>
      </c>
      <c r="EM8" s="71">
        <v>72.900000000000006</v>
      </c>
      <c r="EN8" s="71">
        <v>70.3</v>
      </c>
      <c r="EO8" s="72">
        <v>33229933</v>
      </c>
      <c r="EP8" s="72">
        <v>36510036</v>
      </c>
      <c r="EQ8" s="72">
        <v>36479891</v>
      </c>
      <c r="ER8" s="72">
        <v>37038645</v>
      </c>
      <c r="ES8" s="72">
        <v>37932445</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cp:lastModifiedBy>
  <cp:lastPrinted>2022-01-21T00:35:59Z</cp:lastPrinted>
  <dcterms:created xsi:type="dcterms:W3CDTF">2021-12-03T08:36:57Z</dcterms:created>
  <dcterms:modified xsi:type="dcterms:W3CDTF">2022-02-07T02:39:15Z</dcterms:modified>
  <cp:category/>
</cp:coreProperties>
</file>